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8520" firstSheet="3" activeTab="6"/>
  </bookViews>
  <sheets>
    <sheet name="GENERALIDADES" sheetId="1" r:id="rId1"/>
    <sheet name="REVISION DE CUADERNO COTEJO " sheetId="3" r:id="rId2"/>
    <sheet name="EXPOSICION SOBRE FLUIDOS" sheetId="2" r:id="rId3"/>
    <sheet name="MAQUETA DE ELECTRICIDAD" sheetId="7" r:id="rId4"/>
    <sheet name="PORTAFOLIO VALORACION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AV10" i="6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F34" i="3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U13" i="5"/>
  <c r="AV8" i="6" s="1"/>
  <c r="AT13" i="5"/>
  <c r="AU8" i="6" s="1"/>
  <c r="AS13" i="5"/>
  <c r="AT8" i="6" s="1"/>
  <c r="AR13" i="5"/>
  <c r="AS8" i="6" s="1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L34" s="1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N34" i="7" l="1"/>
  <c r="C6" i="6" s="1"/>
  <c r="AK7"/>
  <c r="BL34" i="7"/>
  <c r="AK6" i="6" s="1"/>
  <c r="BH34" i="2"/>
  <c r="AU5" i="6" s="1"/>
  <c r="AM34" i="2"/>
  <c r="Z5" i="6" s="1"/>
  <c r="BY34" i="3"/>
  <c r="BX34"/>
  <c r="BW34"/>
  <c r="AV4" i="6" s="1"/>
  <c r="BV34" i="3"/>
  <c r="AU4" i="6" s="1"/>
  <c r="BU34" i="3"/>
  <c r="AT4" i="6" s="1"/>
  <c r="BT34" i="3"/>
  <c r="AS4" i="6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T34" s="1"/>
  <c r="I4" i="6" s="1"/>
  <c r="AK13" i="3"/>
  <c r="AJ13"/>
  <c r="AJ34" s="1"/>
  <c r="Y4" i="6" s="1"/>
  <c r="AI13" i="3"/>
  <c r="AH13"/>
  <c r="AH34" s="1"/>
  <c r="W4" i="6" s="1"/>
  <c r="AG13" i="3"/>
  <c r="AF13"/>
  <c r="U4" i="6" s="1"/>
  <c r="AE13" i="3"/>
  <c r="AD13"/>
  <c r="AD34" s="1"/>
  <c r="S4" i="6" s="1"/>
  <c r="AC13" i="3"/>
  <c r="AA13"/>
  <c r="Z13"/>
  <c r="Y13"/>
  <c r="X13"/>
  <c r="W13"/>
  <c r="V13"/>
  <c r="U13"/>
  <c r="S13"/>
  <c r="R13"/>
  <c r="R34" s="1"/>
  <c r="G4" i="6" s="1"/>
  <c r="Q13" i="3"/>
  <c r="P13"/>
  <c r="P34" s="1"/>
  <c r="E4" i="6" s="1"/>
  <c r="O13" i="3"/>
  <c r="AK34"/>
  <c r="Z4" i="6" s="1"/>
  <c r="AI34" i="3"/>
  <c r="X4" i="6" s="1"/>
  <c r="AG34" i="3"/>
  <c r="V4" i="6" s="1"/>
  <c r="AE34" i="3"/>
  <c r="T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S34" i="3"/>
  <c r="H4" i="6" s="1"/>
  <c r="Q34" i="3"/>
  <c r="F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Q13" i="5"/>
  <c r="AR8" i="6" s="1"/>
  <c r="AP13" i="5"/>
  <c r="AQ8" i="6" s="1"/>
  <c r="AO13" i="5"/>
  <c r="AP8" i="6" s="1"/>
  <c r="AN13" i="5"/>
  <c r="AO8" i="6" s="1"/>
  <c r="AM13" i="5"/>
  <c r="AN8" i="6" s="1"/>
  <c r="AL13" i="5"/>
  <c r="AM8" i="6" s="1"/>
  <c r="AK13" i="5"/>
  <c r="AL8" i="6" s="1"/>
  <c r="AJ13" i="5"/>
  <c r="AK8" i="6" s="1"/>
  <c r="AI13" i="5"/>
  <c r="AJ8" i="6" s="1"/>
  <c r="AH13" i="5"/>
  <c r="AI8" i="6" s="1"/>
  <c r="AG13" i="5"/>
  <c r="AH8" i="6" s="1"/>
  <c r="AF13" i="5"/>
  <c r="AG8" i="6" s="1"/>
  <c r="AE13" i="5"/>
  <c r="AF8" i="6" s="1"/>
  <c r="AD13" i="5"/>
  <c r="AC13"/>
  <c r="AD8" i="6" s="1"/>
  <c r="AB13" i="5"/>
  <c r="AC8" i="6" s="1"/>
  <c r="AA13" i="5"/>
  <c r="AB8" i="6" s="1"/>
  <c r="Z13" i="5"/>
  <c r="AA8" i="6" s="1"/>
  <c r="Y13" i="5"/>
  <c r="Z8" i="6" s="1"/>
  <c r="X13" i="5"/>
  <c r="Y8" i="6" s="1"/>
  <c r="W13" i="5"/>
  <c r="X8" i="6" s="1"/>
  <c r="V13" i="5"/>
  <c r="W8" i="6" s="1"/>
  <c r="U13" i="5"/>
  <c r="V8" i="6" s="1"/>
  <c r="T13" i="5"/>
  <c r="U8" i="6" s="1"/>
  <c r="S13" i="5"/>
  <c r="T8" i="6" s="1"/>
  <c r="R13" i="5"/>
  <c r="S8" i="6" s="1"/>
  <c r="Q13" i="5"/>
  <c r="R8" i="6" s="1"/>
  <c r="P13" i="5"/>
  <c r="Q8" i="6" s="1"/>
  <c r="O13" i="5"/>
  <c r="P8" i="6" s="1"/>
  <c r="N13" i="5"/>
  <c r="O8" i="6" s="1"/>
  <c r="M13" i="5"/>
  <c r="N8" i="6" s="1"/>
  <c r="L13" i="5"/>
  <c r="M8" i="6" s="1"/>
  <c r="K13" i="5"/>
  <c r="L8" i="6" s="1"/>
  <c r="J13" i="5"/>
  <c r="K8" i="6" s="1"/>
  <c r="I13" i="5"/>
  <c r="J8" i="6" s="1"/>
  <c r="H13" i="5"/>
  <c r="I8" i="6" s="1"/>
  <c r="G13" i="5"/>
  <c r="H8" i="6" s="1"/>
  <c r="F13" i="5"/>
  <c r="G8" i="6" s="1"/>
  <c r="E13" i="5"/>
  <c r="F8" i="6" s="1"/>
  <c r="D13" i="5"/>
  <c r="E8" i="6" s="1"/>
  <c r="C13" i="5"/>
  <c r="D8" i="6" s="1"/>
  <c r="B13" i="5"/>
  <c r="C8" i="6" s="1"/>
  <c r="AX35" i="1"/>
  <c r="V35"/>
  <c r="BO35"/>
  <c r="M34" i="2" l="1"/>
  <c r="C5" i="6" s="1"/>
  <c r="N34" i="3"/>
  <c r="C4" i="6" s="1"/>
  <c r="BH34" i="3"/>
  <c r="AG4" i="6" s="1"/>
  <c r="BO36" i="1"/>
  <c r="AL34" i="2" l="1"/>
  <c r="Y5" i="6" s="1"/>
</calcChain>
</file>

<file path=xl/sharedStrings.xml><?xml version="1.0" encoding="utf-8"?>
<sst xmlns="http://schemas.openxmlformats.org/spreadsheetml/2006/main" count="312" uniqueCount="220">
  <si>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</si>
  <si>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</si>
  <si>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</si>
  <si>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</si>
  <si>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</si>
  <si>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</si>
  <si>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</si>
  <si>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</si>
  <si>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</si>
  <si>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</si>
  <si>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</si>
  <si>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</si>
  <si>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</si>
  <si>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</si>
  <si>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</si>
  <si>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</si>
  <si>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</si>
  <si>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</si>
  <si>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</si>
  <si>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</si>
  <si>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AUTOEVALUACION (10%)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</si>
  <si>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</si>
  <si>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</si>
  <si>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</si>
  <si>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</si>
  <si>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</si>
  <si>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</si>
  <si>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</si>
  <si>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</si>
  <si>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</si>
  <si>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</si>
  <si>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</si>
  <si>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actividades genericas dictadas por el docente.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</si>
  <si>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</si>
  <si>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</si>
  <si>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</si>
  <si>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</si>
  <si>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</si>
  <si>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</si>
  <si>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</si>
  <si>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</si>
  <si>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</si>
  <si>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</si>
  <si>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</si>
  <si>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</si>
  <si>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</si>
  <si>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</si>
  <si>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</si>
  <si>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</si>
  <si>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</si>
  <si>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</si>
  <si>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PRIMERO</t>
  </si>
  <si>
    <t>1,2,3,4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</si>
  <si>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</si>
  <si>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</si>
  <si>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</si>
  <si>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</si>
  <si>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</si>
  <si>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</si>
  <si>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</si>
  <si>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</si>
  <si>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</si>
  <si>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</si>
  <si>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</si>
  <si>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</si>
  <si>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</si>
  <si>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</si>
  <si>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</si>
  <si>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</si>
  <si>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</si>
  <si>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</si>
  <si>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</si>
  <si>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</si>
  <si>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Decora el portafolio de acuerdo a su personalidad</t>
  </si>
  <si>
    <t>manteniendo los buenos principios y valores.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</si>
  <si>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</si>
  <si>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</si>
  <si>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</si>
  <si>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</si>
  <si>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</si>
  <si>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</si>
  <si>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</si>
  <si>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>respectivos separadores.</t>
  </si>
  <si>
    <t xml:space="preserve">Incorpora los trabajos dictaminados por el docente </t>
  </si>
  <si>
    <t>que se realizan en la clase como: dibujos, mapas con-</t>
  </si>
  <si>
    <t xml:space="preserve">ceptuales, ejercicios, etc. En pagina aparte y en la </t>
  </si>
  <si>
    <t>clase.</t>
  </si>
  <si>
    <t xml:space="preserve">Es ordenado, aseado, cuidadoso y rotula cada pagina </t>
  </si>
  <si>
    <t>con su nombre.</t>
  </si>
  <si>
    <t>val</t>
  </si>
  <si>
    <t>JUAN CARLOS GARCIA GUARDADO</t>
  </si>
  <si>
    <t>TOTAL GLOBAL</t>
  </si>
  <si>
    <t>MAQ.</t>
  </si>
  <si>
    <t>PAUTA DE VALORACION DE MAQUETA</t>
  </si>
  <si>
    <t xml:space="preserve">LA MAQUETA ESTA ORDENADA Y BIEN PEGADOS LOS </t>
  </si>
  <si>
    <t>ELEMENTOS EN ELLA.</t>
  </si>
  <si>
    <t xml:space="preserve">SE MANIFIESTA LA CREATIVIDAD DE LAS Y LOS </t>
  </si>
  <si>
    <t>INTEGRANTES DEL EQUIPO.</t>
  </si>
  <si>
    <t xml:space="preserve">UTILIZAN MATERIALES SENCILLOS Y DE FACIL </t>
  </si>
  <si>
    <t>OBTENCION PARA SU ELABORACION</t>
  </si>
  <si>
    <t>SE ESMERARON EN EL MOMENTO DE LA PRESENTACION</t>
  </si>
  <si>
    <t>EN AREGLAR EL SET Y CUIDARLO.</t>
  </si>
  <si>
    <t>REALIZARON UNA EXPOSICION ADECUADA Y PERTINENTE</t>
  </si>
  <si>
    <t>A LA REPRESENTACION MOSTRADA</t>
  </si>
  <si>
    <t xml:space="preserve">TRABAJARON COMO EQUIPO Y DIERON LA </t>
  </si>
  <si>
    <t>IMPORTANCIA ADECUADA DESDE EL PRINCIPIO AL FINAL</t>
  </si>
  <si>
    <t>DE LA PRESENTACION Y LAS CLASES.</t>
  </si>
  <si>
    <t>GLOBAL DE CALIFICACIONES</t>
  </si>
  <si>
    <t>CUA</t>
  </si>
  <si>
    <t>No</t>
  </si>
  <si>
    <t>EXP</t>
  </si>
  <si>
    <t>PORF.</t>
  </si>
  <si>
    <t>EXA.</t>
  </si>
  <si>
    <t>CIENCIAS NATURALES</t>
  </si>
  <si>
    <t>El trabajo científico, conozcamos los fluidos, principios de electricidad, fenómenos electromagne.</t>
  </si>
  <si>
    <t>EXPOSICION SOBRE FLUIDOS</t>
  </si>
  <si>
    <t>Indaga y describe con interés las características y propiedades de los fluidos reales e ideales: densidad, capilaridad, viscosidad, tensión superficial y presión.</t>
  </si>
  <si>
    <t>Plantea, analiza y resuelve con persistencia problemas de cálculo aplicando los principios de Pascal y Arquímedes.</t>
  </si>
  <si>
    <t>Experimenta y describe con seguridad el efecto de la presión atmosférica en fenómenos cotidianos y en los seres vivos.</t>
  </si>
  <si>
    <t>Plantea, analiza y resuelve con perseverancia problemas aplicando conocimientos sobre presión atmosférica.</t>
  </si>
  <si>
    <t>Experimenta y resuelve correctamente problemas de cálculo sobre la presión en gases encerrados en un recipiente.</t>
  </si>
  <si>
    <t>MAQUETA DE ELECTRICIDAD</t>
  </si>
  <si>
    <t>Analiza, interpreta y explica con interés el origen y la ley de las cargas eléctricas.</t>
  </si>
  <si>
    <t>Resuelve con seguridad y persistencia problemas de cálculo sobre fuerzas y campos eléctricos, aplicando la ley de Coulomb.</t>
  </si>
  <si>
    <t>Indaga y describe con interés el trabajo realizado por una fuerza al mover una carga de prueba dentro de un campo eléctrico.</t>
  </si>
  <si>
    <t>Representa y describe correctamente la corriente eléctrica e identifica con interés el Amperio como unidad de medida.</t>
  </si>
  <si>
    <t>Experimenta, explica y diferencia con seguridad la diferencia entre resistividad y resistencia de algunos materiales del entorno.</t>
  </si>
  <si>
    <t>Experimenta y clasifica con interés algunos materiales del entorno en conductores, semiconductores y aislantes de electricidad.</t>
  </si>
  <si>
    <t>Analiza y construye creativamente circuitos eléctricos en serie o en paralelo, siguiendo esquemas e instrucciones verbales o escritas.</t>
  </si>
  <si>
    <t>FLUIDOS Y ELECTRICIDAD</t>
  </si>
  <si>
    <t>2,3</t>
  </si>
  <si>
    <t>SEGUNDO AÑO</t>
  </si>
  <si>
    <t xml:space="preserve">los fluidos reales </t>
  </si>
  <si>
    <t>e ideales.</t>
  </si>
  <si>
    <t xml:space="preserve">Principios de </t>
  </si>
  <si>
    <t xml:space="preserve">en los fenómenos </t>
  </si>
  <si>
    <t xml:space="preserve">cotidianos y </t>
  </si>
  <si>
    <t>en los seres vivos.</t>
  </si>
  <si>
    <t xml:space="preserve">problemas sobre </t>
  </si>
  <si>
    <t xml:space="preserve">Experimentos </t>
  </si>
  <si>
    <t xml:space="preserve">Solo lee las </t>
  </si>
  <si>
    <t xml:space="preserve">los fluidos reales e </t>
  </si>
  <si>
    <t>ideales.</t>
  </si>
  <si>
    <t xml:space="preserve">de los fluidos reales e </t>
  </si>
  <si>
    <t xml:space="preserve">ideales y establece </t>
  </si>
  <si>
    <t xml:space="preserve">la diferencia </t>
  </si>
  <si>
    <t>entre ellos.</t>
  </si>
  <si>
    <t>Explica la diferencia de</t>
  </si>
  <si>
    <t>ideales y presenta</t>
  </si>
  <si>
    <t xml:space="preserve">ejemplos de sus </t>
  </si>
  <si>
    <t>aplicaciones.</t>
  </si>
  <si>
    <t xml:space="preserve">los enunciados </t>
  </si>
  <si>
    <t xml:space="preserve">Solo lee </t>
  </si>
  <si>
    <t xml:space="preserve">de los principios </t>
  </si>
  <si>
    <t xml:space="preserve">Explica los principios de </t>
  </si>
  <si>
    <t>y su importancia .</t>
  </si>
  <si>
    <t xml:space="preserve">y los demuestra por </t>
  </si>
  <si>
    <t>medio de un experimento</t>
  </si>
  <si>
    <t>sencillo.</t>
  </si>
  <si>
    <t xml:space="preserve">Solo se dedican a </t>
  </si>
  <si>
    <t xml:space="preserve">leer sobre la </t>
  </si>
  <si>
    <t xml:space="preserve">y no profundizan </t>
  </si>
  <si>
    <t>en el contenido.</t>
  </si>
  <si>
    <t xml:space="preserve">diagramas o mapas </t>
  </si>
  <si>
    <t xml:space="preserve">conceptuales y </t>
  </si>
  <si>
    <t xml:space="preserve">su importancia en los </t>
  </si>
  <si>
    <t>procesos cotidianos.</t>
  </si>
  <si>
    <t xml:space="preserve">Explican y dan </t>
  </si>
  <si>
    <t xml:space="preserve">recomendaciones en </t>
  </si>
  <si>
    <t xml:space="preserve">los procesos de la </t>
  </si>
  <si>
    <t>cotidianos de los seres viv.</t>
  </si>
  <si>
    <t xml:space="preserve">Solo escriben </t>
  </si>
  <si>
    <t xml:space="preserve">ejemplos de </t>
  </si>
  <si>
    <t xml:space="preserve">problemas de </t>
  </si>
  <si>
    <t xml:space="preserve">Explican como se </t>
  </si>
  <si>
    <t xml:space="preserve">resuelven </t>
  </si>
  <si>
    <t>algunos problemas</t>
  </si>
  <si>
    <t xml:space="preserve">Explican en forma </t>
  </si>
  <si>
    <t xml:space="preserve">ordenada y </t>
  </si>
  <si>
    <t xml:space="preserve">resolver problemas </t>
  </si>
  <si>
    <t>Sólo presenta</t>
  </si>
  <si>
    <t xml:space="preserve">los experimentos </t>
  </si>
  <si>
    <t>sin más explicaciones.</t>
  </si>
  <si>
    <t xml:space="preserve">sobre presión en </t>
  </si>
  <si>
    <t>gases encerrados.</t>
  </si>
  <si>
    <t xml:space="preserve">Los experimentos </t>
  </si>
  <si>
    <t xml:space="preserve">presentados </t>
  </si>
  <si>
    <t xml:space="preserve">los explica muy </t>
  </si>
  <si>
    <t xml:space="preserve">bien </t>
  </si>
  <si>
    <t>Presenta experimentos</t>
  </si>
  <si>
    <t xml:space="preserve">y los explica de manera </t>
  </si>
  <si>
    <t xml:space="preserve">interesada </t>
  </si>
  <si>
    <t>a procesos naturales</t>
  </si>
  <si>
    <t>comunes.</t>
  </si>
  <si>
    <t xml:space="preserve">Características de </t>
  </si>
  <si>
    <t xml:space="preserve">Explica las características </t>
  </si>
  <si>
    <t xml:space="preserve">características de </t>
  </si>
  <si>
    <t>Pascal y Arquímedes.</t>
  </si>
  <si>
    <t>Pascal y Arquímedes</t>
  </si>
  <si>
    <t xml:space="preserve">Pascal y Arquímedes </t>
  </si>
  <si>
    <t>de Pascal y Arquímedes.</t>
  </si>
  <si>
    <t>Presión atmosférica</t>
  </si>
  <si>
    <t xml:space="preserve">Explican la presión </t>
  </si>
  <si>
    <t xml:space="preserve">atmosférica con </t>
  </si>
  <si>
    <t>presión atmosférica</t>
  </si>
  <si>
    <t xml:space="preserve">presión atmosférica </t>
  </si>
  <si>
    <t xml:space="preserve">Resolución de </t>
  </si>
  <si>
    <t>presión atmosférica.</t>
  </si>
  <si>
    <t xml:space="preserve">sistemática, como </t>
  </si>
  <si>
    <t xml:space="preserve">presión </t>
  </si>
  <si>
    <t xml:space="preserve">sobre presión </t>
  </si>
  <si>
    <t>atmosférica.</t>
  </si>
  <si>
    <t>de presión atmosférica.</t>
  </si>
  <si>
    <t xml:space="preserve">adaptándolos </t>
  </si>
  <si>
    <t>EXPOSICION SOBRE FLUIDOS.</t>
  </si>
  <si>
    <t>ELABORACION DE MAQUETA DE ELECTRICIDAD.</t>
  </si>
  <si>
    <t>AUTOEVALUACION</t>
  </si>
  <si>
    <t>HETEROEVALUACION</t>
  </si>
  <si>
    <t xml:space="preserve"> </t>
  </si>
  <si>
    <t>PFMA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</si>
</sst>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1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0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0" borderId="63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62" xfId="0" applyNumberFormat="1" applyFill="1" applyBorder="1" applyAlignment="1">
      <alignment horizontal="center"/>
    </xf>
    <xf numFmtId="164" fontId="12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0" borderId="1" xfId="0" applyNumberFormat="1" applyFill="1" applyBorder="1"/>
    <xf numFmtId="1" fontId="0" fillId="0" borderId="0" xfId="0" applyNumberFormat="1" applyFill="1" applyBorder="1" applyAlignment="1"/>
    <xf numFmtId="164" fontId="0" fillId="0" borderId="0" xfId="0" applyNumberFormat="1" applyFill="1" applyBorder="1" applyAlignment="1"/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1" borderId="26" xfId="0" applyFill="1" applyBorder="1" applyAlignment="1"/>
    <xf numFmtId="10" fontId="12" fillId="29" borderId="3" xfId="0" applyNumberFormat="1" applyFont="1" applyFill="1" applyBorder="1" applyAlignment="1"/>
    <xf numFmtId="0" fontId="12" fillId="29" borderId="3" xfId="0" applyFont="1" applyFill="1" applyBorder="1" applyAlignment="1"/>
    <xf numFmtId="10" fontId="0" fillId="16" borderId="11" xfId="0" applyNumberFormat="1" applyFill="1" applyBorder="1" applyAlignment="1">
      <alignment horizontal="center"/>
    </xf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4" xfId="0" applyNumberForma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3" xfId="0" applyFill="1" applyBorder="1" applyAlignment="1"/>
    <xf numFmtId="0" fontId="0" fillId="27" borderId="14" xfId="0" applyFill="1" applyBorder="1" applyAlignment="1"/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10" fontId="0" fillId="16" borderId="17" xfId="0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13" fillId="27" borderId="13" xfId="0" applyFont="1" applyFill="1" applyBorder="1" applyAlignment="1"/>
    <xf numFmtId="0" fontId="13" fillId="27" borderId="14" xfId="0" applyFont="1" applyFill="1" applyBorder="1" applyAlignment="1"/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11" borderId="26" xfId="0" applyFill="1" applyBorder="1" applyAlignment="1">
      <alignment horizontal="left" wrapText="1"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1" fillId="4" borderId="41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4" xfId="0" applyFont="1" applyFill="1" applyBorder="1" applyAlignment="1">
      <alignment horizontal="center" wrapText="1"/>
    </xf>
    <xf numFmtId="0" fontId="1" fillId="11" borderId="65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10" fillId="20" borderId="44" xfId="0" applyFont="1" applyFill="1" applyBorder="1" applyAlignment="1">
      <alignment horizontal="center"/>
    </xf>
    <xf numFmtId="0" fontId="10" fillId="20" borderId="8" xfId="0" applyFont="1" applyFill="1" applyBorder="1" applyAlignment="1">
      <alignment horizontal="center"/>
    </xf>
    <xf numFmtId="0" fontId="10" fillId="20" borderId="8" xfId="0" applyFont="1" applyFill="1" applyBorder="1" applyAlignment="1"/>
    <xf numFmtId="0" fontId="10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8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4" borderId="5" xfId="0" applyFont="1" applyFill="1" applyBorder="1" applyAlignment="1">
      <alignment horizontal="center"/>
    </xf>
    <xf numFmtId="0" fontId="11" fillId="24" borderId="6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20" borderId="5" xfId="0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3" fillId="20" borderId="9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20" borderId="8" xfId="0" applyFont="1" applyFill="1" applyBorder="1" applyAlignment="1">
      <alignment horizontal="center"/>
    </xf>
    <xf numFmtId="0" fontId="13" fillId="20" borderId="0" xfId="0" applyFont="1" applyFill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13" fillId="18" borderId="6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/>
    </xf>
    <xf numFmtId="0" fontId="13" fillId="18" borderId="9" xfId="0" applyFont="1" applyFill="1" applyBorder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3" fillId="25" borderId="2" xfId="0" applyFont="1" applyFill="1" applyBorder="1" applyAlignment="1">
      <alignment horizontal="center"/>
    </xf>
    <xf numFmtId="0" fontId="13" fillId="25" borderId="3" xfId="0" applyFont="1" applyFill="1" applyBorder="1" applyAlignment="1">
      <alignment horizontal="center"/>
    </xf>
    <xf numFmtId="0" fontId="13" fillId="25" borderId="4" xfId="0" applyFont="1" applyFill="1" applyBorder="1" applyAlignment="1">
      <alignment horizontal="center"/>
    </xf>
    <xf numFmtId="0" fontId="11" fillId="24" borderId="5" xfId="0" applyFont="1" applyFill="1" applyBorder="1" applyAlignment="1"/>
    <xf numFmtId="0" fontId="11" fillId="24" borderId="6" xfId="0" applyFont="1" applyFill="1" applyBorder="1" applyAlignment="1"/>
    <xf numFmtId="0" fontId="13" fillId="6" borderId="0" xfId="0" applyFont="1" applyFill="1" applyBorder="1" applyAlignment="1">
      <alignment horizontal="center"/>
    </xf>
    <xf numFmtId="0" fontId="13" fillId="25" borderId="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6" xfId="0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13" fillId="22" borderId="5" xfId="0" applyFont="1" applyFill="1" applyBorder="1" applyAlignment="1">
      <alignment horizontal="center"/>
    </xf>
    <xf numFmtId="0" fontId="13" fillId="22" borderId="0" xfId="0" applyFont="1" applyFill="1" applyAlignment="1">
      <alignment horizontal="center"/>
    </xf>
    <xf numFmtId="0" fontId="13" fillId="22" borderId="6" xfId="0" applyFont="1" applyFill="1" applyBorder="1" applyAlignment="1">
      <alignment horizontal="center"/>
    </xf>
    <xf numFmtId="0" fontId="13" fillId="25" borderId="7" xfId="0" applyFont="1" applyFill="1" applyBorder="1" applyAlignment="1">
      <alignment horizontal="center"/>
    </xf>
    <xf numFmtId="0" fontId="13" fillId="25" borderId="8" xfId="0" applyFont="1" applyFill="1" applyBorder="1" applyAlignment="1">
      <alignment horizontal="center"/>
    </xf>
    <xf numFmtId="0" fontId="13" fillId="25" borderId="9" xfId="0" applyFont="1" applyFill="1" applyBorder="1" applyAlignment="1">
      <alignment horizontal="center"/>
    </xf>
    <xf numFmtId="0" fontId="13" fillId="22" borderId="2" xfId="0" applyFont="1" applyFill="1" applyBorder="1" applyAlignment="1">
      <alignment horizontal="center"/>
    </xf>
    <xf numFmtId="0" fontId="13" fillId="22" borderId="3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3" fillId="22" borderId="0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2" borderId="8" xfId="0" applyFont="1" applyFill="1" applyBorder="1" applyAlignment="1">
      <alignment horizontal="center"/>
    </xf>
    <xf numFmtId="0" fontId="13" fillId="22" borderId="9" xfId="0" applyFont="1" applyFill="1" applyBorder="1" applyAlignment="1">
      <alignment horizontal="center"/>
    </xf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1" fillId="23" borderId="0" xfId="0" applyFont="1" applyFill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7"/>
  <sheetViews>
    <sheetView topLeftCell="A6" workbookViewId="0">
      <selection activeCell="AX31" sqref="AX31:AZ31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204" t="s">
        <v>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12" t="s">
        <v>1</v>
      </c>
      <c r="AJ1" s="213"/>
      <c r="AK1" s="213"/>
      <c r="AL1" s="213"/>
      <c r="AM1" s="213"/>
      <c r="AN1" s="213"/>
      <c r="AO1" s="213"/>
      <c r="AP1" s="213"/>
      <c r="AQ1" s="200" t="s">
        <v>113</v>
      </c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1"/>
      <c r="BC1" s="184" t="s">
        <v>7</v>
      </c>
      <c r="BD1" s="184"/>
      <c r="BE1" s="184"/>
      <c r="BF1" s="184"/>
      <c r="BG1" s="184"/>
      <c r="BH1" s="184"/>
      <c r="BI1" s="184"/>
      <c r="BJ1" s="184"/>
      <c r="BK1" s="181">
        <v>12</v>
      </c>
      <c r="BL1" s="181"/>
      <c r="BM1" s="181">
        <v>1</v>
      </c>
      <c r="BN1" s="181"/>
      <c r="BO1" s="182">
        <v>10</v>
      </c>
      <c r="BP1" s="183"/>
      <c r="BQ1" s="192"/>
      <c r="BR1" s="193"/>
    </row>
    <row r="2" spans="3:92" ht="15.75" thickBot="1"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14" t="s">
        <v>2</v>
      </c>
      <c r="AJ2" s="215"/>
      <c r="AK2" s="215"/>
      <c r="AL2" s="215"/>
      <c r="AM2" s="215"/>
      <c r="AN2" s="215"/>
      <c r="AO2" s="215"/>
      <c r="AP2" s="215"/>
      <c r="AQ2" s="202" t="s">
        <v>131</v>
      </c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3"/>
      <c r="BC2" s="184" t="s">
        <v>9</v>
      </c>
      <c r="BD2" s="184"/>
      <c r="BE2" s="184"/>
      <c r="BF2" s="184"/>
      <c r="BG2" s="184"/>
      <c r="BH2" s="184"/>
      <c r="BI2" s="184"/>
      <c r="BJ2" s="184"/>
      <c r="BK2" s="185">
        <v>1</v>
      </c>
      <c r="BL2" s="185"/>
      <c r="BM2" s="185"/>
      <c r="BN2" s="185"/>
      <c r="BO2" s="185"/>
      <c r="BP2" s="185"/>
      <c r="BQ2" s="194"/>
      <c r="BR2" s="195"/>
      <c r="BU2" s="156"/>
      <c r="BV2" s="156"/>
      <c r="BW2" s="156"/>
      <c r="BX2" s="156"/>
      <c r="BY2" s="156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</row>
    <row r="3" spans="3:92" ht="15.75" thickBot="1">
      <c r="C3" s="208" t="s">
        <v>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4" t="s">
        <v>3</v>
      </c>
      <c r="AJ3" s="215"/>
      <c r="AK3" s="215"/>
      <c r="AL3" s="215"/>
      <c r="AM3" s="215"/>
      <c r="AN3" s="215"/>
      <c r="AO3" s="215"/>
      <c r="AP3" s="215"/>
      <c r="AQ3" s="202" t="s">
        <v>51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3"/>
      <c r="BC3" s="184" t="s">
        <v>10</v>
      </c>
      <c r="BD3" s="184"/>
      <c r="BE3" s="184"/>
      <c r="BF3" s="184"/>
      <c r="BG3" s="184"/>
      <c r="BH3" s="184"/>
      <c r="BI3" s="184"/>
      <c r="BJ3" s="184"/>
      <c r="BK3" s="181"/>
      <c r="BL3" s="181"/>
      <c r="BM3" s="181"/>
      <c r="BN3" s="181"/>
      <c r="BO3" s="181"/>
      <c r="BP3" s="181"/>
      <c r="BQ3" s="181"/>
      <c r="BR3" s="181"/>
      <c r="BU3" s="156"/>
      <c r="BV3" s="156"/>
      <c r="BW3" s="156"/>
      <c r="BX3" s="156"/>
      <c r="BY3" s="156"/>
      <c r="BZ3" s="157"/>
      <c r="CA3" s="157"/>
      <c r="CB3" s="157"/>
      <c r="CC3" s="157"/>
      <c r="CD3" s="157"/>
    </row>
    <row r="4" spans="3:92" ht="15.75" thickBot="1"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4" t="s">
        <v>8</v>
      </c>
      <c r="AJ4" s="215"/>
      <c r="AK4" s="215"/>
      <c r="AL4" s="215"/>
      <c r="AM4" s="215"/>
      <c r="AN4" s="215"/>
      <c r="AO4" s="215"/>
      <c r="AP4" s="215"/>
      <c r="AQ4" s="202" t="s">
        <v>52</v>
      </c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3"/>
      <c r="BC4" s="188"/>
      <c r="BD4" s="189"/>
      <c r="BE4" s="189"/>
      <c r="BF4" s="189"/>
      <c r="BG4" s="189"/>
      <c r="BH4" s="189"/>
      <c r="BI4" s="189"/>
      <c r="BJ4" s="190"/>
      <c r="BK4" s="182"/>
      <c r="BL4" s="191"/>
      <c r="BM4" s="191"/>
      <c r="BN4" s="191"/>
      <c r="BO4" s="191"/>
      <c r="BP4" s="191"/>
      <c r="BQ4" s="191"/>
      <c r="BR4" s="183"/>
      <c r="BU4" s="156"/>
      <c r="BV4" s="156"/>
      <c r="BW4" s="156"/>
      <c r="BX4" s="156"/>
      <c r="BY4" s="156"/>
    </row>
    <row r="5" spans="3:92" ht="15.75" thickBot="1">
      <c r="C5" s="196" t="s">
        <v>4</v>
      </c>
      <c r="D5" s="197"/>
      <c r="E5" s="197"/>
      <c r="F5" s="197"/>
      <c r="G5" s="197"/>
      <c r="H5" s="197"/>
      <c r="I5" s="197"/>
      <c r="J5" s="197"/>
      <c r="K5" s="161" t="s">
        <v>90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3"/>
      <c r="AI5" s="198" t="s">
        <v>5</v>
      </c>
      <c r="AJ5" s="199"/>
      <c r="AK5" s="199"/>
      <c r="AL5" s="199"/>
      <c r="AM5" s="199"/>
      <c r="AN5" s="199"/>
      <c r="AO5" s="199"/>
      <c r="AP5" s="199"/>
      <c r="AQ5" s="170" t="s">
        <v>114</v>
      </c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3"/>
      <c r="BU5" s="156"/>
      <c r="BV5" s="156"/>
      <c r="BW5" s="156"/>
      <c r="BX5" s="156"/>
      <c r="BY5" s="156"/>
    </row>
    <row r="6" spans="3:92" ht="15.75" thickBot="1">
      <c r="C6" s="174" t="s">
        <v>53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74" t="s">
        <v>129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6"/>
      <c r="AS6" s="174" t="s">
        <v>11</v>
      </c>
      <c r="AT6" s="177"/>
      <c r="AU6" s="178"/>
      <c r="AV6" s="174" t="s">
        <v>130</v>
      </c>
      <c r="AW6" s="177"/>
      <c r="AX6" s="177"/>
      <c r="AY6" s="177"/>
      <c r="AZ6" s="17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56"/>
      <c r="BV6" s="156"/>
      <c r="BW6" s="156"/>
      <c r="BX6" s="156"/>
      <c r="BY6" s="156"/>
    </row>
    <row r="7" spans="3:92" ht="15.75" thickBot="1">
      <c r="C7" s="186" t="s">
        <v>11</v>
      </c>
      <c r="D7" s="187"/>
      <c r="E7" s="164" t="s">
        <v>54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6"/>
      <c r="BU7" s="156"/>
      <c r="BV7" s="156"/>
      <c r="BW7" s="156"/>
      <c r="BX7" s="156"/>
      <c r="BY7" s="156"/>
    </row>
    <row r="8" spans="3:92">
      <c r="C8" s="179"/>
      <c r="D8" s="180"/>
      <c r="E8" s="167" t="s">
        <v>115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9"/>
      <c r="BU8" s="156"/>
      <c r="BV8" s="156"/>
      <c r="BW8" s="156"/>
      <c r="BX8" s="156"/>
      <c r="BY8" s="156"/>
    </row>
    <row r="9" spans="3:92">
      <c r="C9" s="91">
        <v>2.1</v>
      </c>
      <c r="D9" s="92"/>
      <c r="E9" s="158" t="s">
        <v>116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60"/>
      <c r="BU9" s="3"/>
      <c r="BV9" s="3"/>
      <c r="BW9" s="3"/>
      <c r="BX9" s="3"/>
      <c r="BY9" s="3"/>
    </row>
    <row r="10" spans="3:92">
      <c r="C10" s="91">
        <v>2.2999999999999998</v>
      </c>
      <c r="D10" s="92"/>
      <c r="E10" s="158" t="s">
        <v>117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60"/>
      <c r="BU10" s="3"/>
      <c r="BV10" s="3"/>
      <c r="BW10" s="3"/>
      <c r="BX10" s="3"/>
      <c r="BY10" s="3"/>
    </row>
    <row r="11" spans="3:92">
      <c r="C11" s="91">
        <v>2.5</v>
      </c>
      <c r="D11" s="92"/>
      <c r="E11" s="158" t="s">
        <v>118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60"/>
      <c r="BU11" s="3"/>
      <c r="BV11" s="3"/>
      <c r="BW11" s="3"/>
      <c r="BX11" s="3"/>
      <c r="BY11" s="3"/>
    </row>
    <row r="12" spans="3:92">
      <c r="C12" s="91">
        <v>2.6</v>
      </c>
      <c r="D12" s="92"/>
      <c r="E12" s="158" t="s">
        <v>119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60"/>
      <c r="BU12" s="3"/>
      <c r="BV12" s="3"/>
      <c r="BW12" s="3"/>
      <c r="BX12" s="3"/>
      <c r="BY12" s="3"/>
    </row>
    <row r="13" spans="3:92">
      <c r="C13" s="91">
        <v>2.7</v>
      </c>
      <c r="D13" s="92"/>
      <c r="E13" s="93" t="s">
        <v>120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5"/>
      <c r="BU13" s="3"/>
      <c r="BV13" s="3"/>
      <c r="BW13" s="3"/>
      <c r="BX13" s="3"/>
      <c r="BY13" s="3"/>
    </row>
    <row r="14" spans="3:92">
      <c r="C14" s="91"/>
      <c r="D14" s="92"/>
      <c r="E14" s="153" t="s">
        <v>121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5"/>
      <c r="BU14" s="3"/>
      <c r="BV14" s="3"/>
      <c r="BW14" s="3"/>
      <c r="BX14" s="3"/>
      <c r="BY14" s="3"/>
    </row>
    <row r="15" spans="3:92">
      <c r="C15" s="91">
        <v>3.2</v>
      </c>
      <c r="D15" s="92"/>
      <c r="E15" s="93" t="s">
        <v>122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5"/>
      <c r="BU15" s="3"/>
      <c r="BV15" s="3"/>
      <c r="BW15" s="3"/>
      <c r="BX15" s="3"/>
      <c r="BY15" s="3"/>
    </row>
    <row r="16" spans="3:92">
      <c r="C16" s="91">
        <v>3.3</v>
      </c>
      <c r="D16" s="92"/>
      <c r="E16" s="93" t="s">
        <v>123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5"/>
      <c r="BU16" s="3"/>
      <c r="BV16" s="3"/>
      <c r="BW16" s="3"/>
      <c r="BX16" s="3"/>
      <c r="BY16" s="3"/>
    </row>
    <row r="17" spans="3:77">
      <c r="C17" s="91">
        <v>3.4</v>
      </c>
      <c r="D17" s="92"/>
      <c r="E17" s="93" t="s">
        <v>124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5"/>
      <c r="BU17" s="3"/>
      <c r="BV17" s="3"/>
      <c r="BW17" s="3"/>
      <c r="BX17" s="3"/>
      <c r="BY17" s="3"/>
    </row>
    <row r="18" spans="3:77">
      <c r="C18" s="91">
        <v>3.6</v>
      </c>
      <c r="D18" s="92"/>
      <c r="E18" s="144" t="s">
        <v>125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6"/>
      <c r="BU18" s="3"/>
      <c r="BV18" s="3"/>
      <c r="BW18" s="3"/>
      <c r="BX18" s="3"/>
      <c r="BY18" s="3"/>
    </row>
    <row r="19" spans="3:77">
      <c r="C19" s="91">
        <v>3.7</v>
      </c>
      <c r="D19" s="92"/>
      <c r="E19" s="93" t="s">
        <v>126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5"/>
      <c r="BU19" s="3"/>
      <c r="BV19" s="3"/>
      <c r="BW19" s="3"/>
      <c r="BX19" s="3"/>
      <c r="BY19" s="3"/>
    </row>
    <row r="20" spans="3:77">
      <c r="C20" s="91">
        <v>3.8</v>
      </c>
      <c r="D20" s="92"/>
      <c r="E20" s="93" t="s">
        <v>127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5"/>
    </row>
    <row r="21" spans="3:77">
      <c r="C21" s="91">
        <v>3.11</v>
      </c>
      <c r="D21" s="92"/>
      <c r="E21" s="93" t="s">
        <v>128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5"/>
    </row>
    <row r="22" spans="3:77">
      <c r="C22" s="91"/>
      <c r="D22" s="92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5"/>
    </row>
    <row r="23" spans="3:77">
      <c r="C23" s="91"/>
      <c r="D23" s="92"/>
      <c r="E23" s="9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5"/>
      <c r="BU23" s="3"/>
      <c r="BV23" s="3"/>
      <c r="BW23" s="3"/>
      <c r="BX23" s="3"/>
      <c r="BY23" s="3"/>
    </row>
    <row r="24" spans="3:77">
      <c r="C24" s="91"/>
      <c r="D24" s="92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5"/>
    </row>
    <row r="25" spans="3:77">
      <c r="C25" s="91"/>
      <c r="D25" s="92"/>
      <c r="E25" s="9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5"/>
    </row>
    <row r="26" spans="3:77">
      <c r="C26" s="91"/>
      <c r="D26" s="92"/>
      <c r="E26" s="9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5"/>
    </row>
    <row r="27" spans="3:77" ht="15.75" thickBot="1">
      <c r="C27" s="147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51"/>
    </row>
    <row r="28" spans="3:77" ht="16.5" thickTop="1" thickBot="1">
      <c r="C28" s="127" t="s">
        <v>55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127" t="s">
        <v>26</v>
      </c>
      <c r="W28" s="121"/>
      <c r="X28" s="122"/>
      <c r="Y28" s="121" t="s">
        <v>50</v>
      </c>
      <c r="Z28" s="121"/>
      <c r="AA28" s="121"/>
      <c r="AB28" s="121"/>
      <c r="AC28" s="121"/>
      <c r="AD28" s="122"/>
      <c r="AE28" s="152" t="s">
        <v>56</v>
      </c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4"/>
      <c r="AX28" s="152" t="s">
        <v>26</v>
      </c>
      <c r="AY28" s="133"/>
      <c r="AZ28" s="134"/>
      <c r="BA28" s="133" t="s">
        <v>50</v>
      </c>
      <c r="BB28" s="133"/>
      <c r="BC28" s="133"/>
      <c r="BD28" s="133"/>
      <c r="BE28" s="133"/>
      <c r="BF28" s="134"/>
      <c r="BG28" s="137" t="s">
        <v>57</v>
      </c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9"/>
    </row>
    <row r="29" spans="3:77" ht="15.75" thickTop="1">
      <c r="C29" s="142" t="s">
        <v>59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99">
        <v>0.15</v>
      </c>
      <c r="W29" s="99"/>
      <c r="X29" s="99"/>
      <c r="Y29" s="123" t="s">
        <v>70</v>
      </c>
      <c r="Z29" s="123"/>
      <c r="AA29" s="123"/>
      <c r="AB29" s="123"/>
      <c r="AC29" s="123"/>
      <c r="AD29" s="124"/>
      <c r="AE29" s="119" t="s">
        <v>215</v>
      </c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03">
        <v>0.2</v>
      </c>
      <c r="AY29" s="103"/>
      <c r="AZ29" s="103"/>
      <c r="BA29" s="135" t="s">
        <v>69</v>
      </c>
      <c r="BB29" s="135"/>
      <c r="BC29" s="135"/>
      <c r="BD29" s="135"/>
      <c r="BE29" s="135"/>
      <c r="BF29" s="136"/>
      <c r="BG29" s="140" t="s">
        <v>58</v>
      </c>
      <c r="BH29" s="141"/>
      <c r="BI29" s="141"/>
      <c r="BJ29" s="141"/>
      <c r="BK29" s="141"/>
      <c r="BL29" s="141"/>
      <c r="BM29" s="141"/>
      <c r="BN29" s="141"/>
      <c r="BO29" s="99">
        <v>0.2</v>
      </c>
      <c r="BP29" s="99"/>
      <c r="BQ29" s="99"/>
      <c r="BR29" s="100"/>
    </row>
    <row r="30" spans="3:77">
      <c r="C30" s="129" t="s">
        <v>214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03">
        <v>0.2</v>
      </c>
      <c r="W30" s="103"/>
      <c r="X30" s="103"/>
      <c r="Y30" s="107" t="s">
        <v>69</v>
      </c>
      <c r="Z30" s="107"/>
      <c r="AA30" s="107"/>
      <c r="AB30" s="107"/>
      <c r="AC30" s="107"/>
      <c r="AD30" s="108"/>
      <c r="AE30" s="105" t="s">
        <v>68</v>
      </c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3">
        <v>0.14000000000000001</v>
      </c>
      <c r="AY30" s="103"/>
      <c r="AZ30" s="103"/>
      <c r="BA30" s="107" t="s">
        <v>70</v>
      </c>
      <c r="BB30" s="107"/>
      <c r="BC30" s="107"/>
      <c r="BD30" s="107"/>
      <c r="BE30" s="107"/>
      <c r="BF30" s="108"/>
      <c r="BG30" s="101" t="s">
        <v>60</v>
      </c>
      <c r="BH30" s="102"/>
      <c r="BI30" s="102"/>
      <c r="BJ30" s="102"/>
      <c r="BK30" s="102"/>
      <c r="BL30" s="102"/>
      <c r="BM30" s="102"/>
      <c r="BN30" s="102"/>
      <c r="BO30" s="103">
        <v>0.05</v>
      </c>
      <c r="BP30" s="103"/>
      <c r="BQ30" s="103"/>
      <c r="BR30" s="104"/>
    </row>
    <row r="31" spans="3:77"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03"/>
      <c r="W31" s="103"/>
      <c r="X31" s="103"/>
      <c r="Y31" s="107"/>
      <c r="Z31" s="107"/>
      <c r="AA31" s="107"/>
      <c r="AB31" s="107"/>
      <c r="AC31" s="107"/>
      <c r="AD31" s="108"/>
      <c r="AE31" s="105" t="s">
        <v>216</v>
      </c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3">
        <v>5.0000000000000001E-3</v>
      </c>
      <c r="AY31" s="103"/>
      <c r="AZ31" s="103"/>
      <c r="BA31" s="107"/>
      <c r="BB31" s="107"/>
      <c r="BC31" s="107"/>
      <c r="BD31" s="107"/>
      <c r="BE31" s="107"/>
      <c r="BF31" s="108"/>
      <c r="BG31" s="101" t="s">
        <v>60</v>
      </c>
      <c r="BH31" s="102"/>
      <c r="BI31" s="102"/>
      <c r="BJ31" s="102"/>
      <c r="BK31" s="102"/>
      <c r="BL31" s="102"/>
      <c r="BM31" s="102"/>
      <c r="BN31" s="102"/>
      <c r="BO31" s="103">
        <v>0.05</v>
      </c>
      <c r="BP31" s="103"/>
      <c r="BQ31" s="103"/>
      <c r="BR31" s="104"/>
    </row>
    <row r="32" spans="3:77"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03"/>
      <c r="W32" s="103"/>
      <c r="X32" s="103"/>
      <c r="Y32" s="107"/>
      <c r="Z32" s="107"/>
      <c r="AA32" s="107"/>
      <c r="AB32" s="107"/>
      <c r="AC32" s="107"/>
      <c r="AD32" s="108"/>
      <c r="AE32" s="105" t="s">
        <v>217</v>
      </c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3">
        <v>5.0000000000000001E-3</v>
      </c>
      <c r="AY32" s="103"/>
      <c r="AZ32" s="103"/>
      <c r="BA32" s="107"/>
      <c r="BB32" s="107"/>
      <c r="BC32" s="107"/>
      <c r="BD32" s="107"/>
      <c r="BE32" s="107"/>
      <c r="BF32" s="108"/>
      <c r="BG32" s="101"/>
      <c r="BH32" s="102"/>
      <c r="BI32" s="102"/>
      <c r="BJ32" s="102"/>
      <c r="BK32" s="102"/>
      <c r="BL32" s="102"/>
      <c r="BM32" s="102"/>
      <c r="BN32" s="102"/>
      <c r="BO32" s="103"/>
      <c r="BP32" s="103"/>
      <c r="BQ32" s="103"/>
      <c r="BR32" s="104"/>
    </row>
    <row r="33" spans="3:70"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03"/>
      <c r="W33" s="103"/>
      <c r="X33" s="103"/>
      <c r="Y33" s="107"/>
      <c r="Z33" s="107"/>
      <c r="AA33" s="107"/>
      <c r="AB33" s="107"/>
      <c r="AC33" s="107"/>
      <c r="AD33" s="108"/>
      <c r="AE33" s="105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3"/>
      <c r="AY33" s="103"/>
      <c r="AZ33" s="103"/>
      <c r="BA33" s="107"/>
      <c r="BB33" s="107"/>
      <c r="BC33" s="107"/>
      <c r="BD33" s="107"/>
      <c r="BE33" s="107"/>
      <c r="BF33" s="108"/>
      <c r="BG33" s="114"/>
      <c r="BH33" s="115"/>
      <c r="BI33" s="115"/>
      <c r="BJ33" s="115"/>
      <c r="BK33" s="115"/>
      <c r="BL33" s="115"/>
      <c r="BM33" s="115"/>
      <c r="BN33" s="115"/>
      <c r="BO33" s="103"/>
      <c r="BP33" s="103"/>
      <c r="BQ33" s="103"/>
      <c r="BR33" s="104"/>
    </row>
    <row r="34" spans="3:70"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03"/>
      <c r="W34" s="103"/>
      <c r="X34" s="103"/>
      <c r="Y34" s="107"/>
      <c r="Z34" s="107"/>
      <c r="AA34" s="107"/>
      <c r="AB34" s="107"/>
      <c r="AC34" s="107"/>
      <c r="AD34" s="108"/>
      <c r="AE34" s="105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3"/>
      <c r="AY34" s="103"/>
      <c r="AZ34" s="103"/>
      <c r="BA34" s="107"/>
      <c r="BB34" s="107"/>
      <c r="BC34" s="107"/>
      <c r="BD34" s="107"/>
      <c r="BE34" s="107"/>
      <c r="BF34" s="108"/>
      <c r="BG34" s="114"/>
      <c r="BH34" s="115"/>
      <c r="BI34" s="115"/>
      <c r="BJ34" s="115"/>
      <c r="BK34" s="115"/>
      <c r="BL34" s="115"/>
      <c r="BM34" s="115"/>
      <c r="BN34" s="115"/>
      <c r="BO34" s="103"/>
      <c r="BP34" s="103"/>
      <c r="BQ34" s="103"/>
      <c r="BR34" s="104"/>
    </row>
    <row r="35" spans="3:70" ht="15.75" thickBot="1"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11">
        <f>SUM(V29:X34)</f>
        <v>0.35</v>
      </c>
      <c r="W35" s="111"/>
      <c r="X35" s="111"/>
      <c r="Y35" s="112"/>
      <c r="Z35" s="112"/>
      <c r="AA35" s="112"/>
      <c r="AB35" s="112"/>
      <c r="AC35" s="112"/>
      <c r="AD35" s="113"/>
      <c r="AE35" s="109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1">
        <f>SUM(AX29:AZ34)</f>
        <v>0.35000000000000003</v>
      </c>
      <c r="AY35" s="111"/>
      <c r="AZ35" s="111"/>
      <c r="BA35" s="112"/>
      <c r="BB35" s="112"/>
      <c r="BC35" s="112"/>
      <c r="BD35" s="112"/>
      <c r="BE35" s="112"/>
      <c r="BF35" s="113"/>
      <c r="BG35" s="116"/>
      <c r="BH35" s="117"/>
      <c r="BI35" s="117"/>
      <c r="BJ35" s="117"/>
      <c r="BK35" s="117"/>
      <c r="BL35" s="117"/>
      <c r="BM35" s="117"/>
      <c r="BN35" s="117"/>
      <c r="BO35" s="111">
        <f>SUM(BO29:BR34)</f>
        <v>0.3</v>
      </c>
      <c r="BP35" s="111"/>
      <c r="BQ35" s="111"/>
      <c r="BR35" s="118"/>
    </row>
    <row r="36" spans="3:70"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8"/>
      <c r="W36" s="128"/>
      <c r="X36" s="12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2" t="s">
        <v>61</v>
      </c>
      <c r="BL36" s="30"/>
      <c r="BM36" s="30"/>
      <c r="BN36" s="30"/>
      <c r="BO36" s="97">
        <f>V35+AX35+BO35</f>
        <v>1</v>
      </c>
      <c r="BP36" s="98"/>
      <c r="BQ36" s="98"/>
      <c r="BR36" s="98"/>
    </row>
    <row r="37" spans="3:70"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</sheetData>
  <mergeCells count="149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5:AD35"/>
    <mergeCell ref="C29:U29"/>
    <mergeCell ref="C30:U30"/>
    <mergeCell ref="C31:U31"/>
    <mergeCell ref="C32:U32"/>
    <mergeCell ref="C33:U33"/>
    <mergeCell ref="E13:BR13"/>
    <mergeCell ref="E17:BR17"/>
    <mergeCell ref="E18:BR18"/>
    <mergeCell ref="E19:BR19"/>
    <mergeCell ref="C22:D22"/>
    <mergeCell ref="E22:BR22"/>
    <mergeCell ref="C27:D27"/>
    <mergeCell ref="E27:BR27"/>
    <mergeCell ref="AE31:AW31"/>
    <mergeCell ref="AX31:AZ31"/>
    <mergeCell ref="Y32:AD32"/>
    <mergeCell ref="Y33:AD33"/>
    <mergeCell ref="Y34:AD34"/>
    <mergeCell ref="AE28:AW28"/>
    <mergeCell ref="AX28:AZ28"/>
    <mergeCell ref="C20:D20"/>
    <mergeCell ref="C36:U36"/>
    <mergeCell ref="C37:U37"/>
    <mergeCell ref="C28:U28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C34:U34"/>
    <mergeCell ref="C35:U35"/>
    <mergeCell ref="E21:BR21"/>
    <mergeCell ref="C21:D21"/>
    <mergeCell ref="BA28:BF28"/>
    <mergeCell ref="BA29:BF29"/>
    <mergeCell ref="BG28:BR28"/>
    <mergeCell ref="BG29:BN29"/>
    <mergeCell ref="Y31:AD31"/>
    <mergeCell ref="AX30:AZ30"/>
    <mergeCell ref="BA31:BF31"/>
    <mergeCell ref="AE32:AW32"/>
    <mergeCell ref="AX32:AZ32"/>
    <mergeCell ref="BA32:BF32"/>
    <mergeCell ref="AE33:AW33"/>
    <mergeCell ref="AX33:AZ33"/>
    <mergeCell ref="BA33:BF33"/>
    <mergeCell ref="BG32:BN32"/>
    <mergeCell ref="BO32:BR32"/>
    <mergeCell ref="E20:BR20"/>
    <mergeCell ref="BG33:BN33"/>
    <mergeCell ref="BO33:BR33"/>
    <mergeCell ref="AE29:AW29"/>
    <mergeCell ref="AX29:AZ29"/>
    <mergeCell ref="BA30:BF30"/>
    <mergeCell ref="AE30:AW30"/>
    <mergeCell ref="Y28:AD28"/>
    <mergeCell ref="Y29:AD29"/>
    <mergeCell ref="Y30:AD30"/>
    <mergeCell ref="C23:D23"/>
    <mergeCell ref="E23:BR23"/>
    <mergeCell ref="C24:D24"/>
    <mergeCell ref="E24:BR24"/>
    <mergeCell ref="C25:D25"/>
    <mergeCell ref="E25:BR25"/>
    <mergeCell ref="C26:D26"/>
    <mergeCell ref="E26:BR26"/>
    <mergeCell ref="BO36:BR36"/>
    <mergeCell ref="BO29:BR29"/>
    <mergeCell ref="BG30:BN30"/>
    <mergeCell ref="BO30:BR30"/>
    <mergeCell ref="BG31:BN31"/>
    <mergeCell ref="BO31:BR31"/>
    <mergeCell ref="AE34:AW34"/>
    <mergeCell ref="AX34:AZ34"/>
    <mergeCell ref="BA34:BF34"/>
    <mergeCell ref="AE35:AW35"/>
    <mergeCell ref="AX35:AZ35"/>
    <mergeCell ref="BA35:BF35"/>
    <mergeCell ref="BG34:BN34"/>
    <mergeCell ref="BO34:BR34"/>
    <mergeCell ref="BG35:BN35"/>
    <mergeCell ref="BO35:BR35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R31" sqref="R31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6.5703125" bestFit="1" customWidth="1"/>
    <col min="45" max="45" width="5.140625" bestFit="1" customWidth="1"/>
    <col min="78" max="81" width="1.140625" customWidth="1"/>
  </cols>
  <sheetData>
    <row r="1" spans="1:80" ht="15.75" thickBot="1">
      <c r="A1" s="242" t="s">
        <v>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36" t="s">
        <v>27</v>
      </c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8"/>
    </row>
    <row r="2" spans="1:80" ht="15.75" thickBot="1">
      <c r="B2" s="17"/>
      <c r="C2" s="243" t="s">
        <v>40</v>
      </c>
      <c r="D2" s="243"/>
      <c r="E2" s="243"/>
      <c r="F2" s="243"/>
      <c r="G2" s="243"/>
      <c r="H2" s="243">
        <v>10</v>
      </c>
      <c r="I2" s="243"/>
      <c r="J2" s="243"/>
      <c r="K2" s="243"/>
      <c r="L2" s="243"/>
      <c r="M2" s="243" t="s">
        <v>41</v>
      </c>
      <c r="N2" s="243"/>
      <c r="O2" s="243"/>
      <c r="P2" s="243"/>
      <c r="Q2" s="243"/>
      <c r="R2" s="243">
        <v>7</v>
      </c>
      <c r="S2" s="243"/>
      <c r="T2" s="243"/>
      <c r="U2" s="243"/>
      <c r="V2" s="243"/>
      <c r="W2" s="243" t="s">
        <v>42</v>
      </c>
      <c r="X2" s="243"/>
      <c r="Y2" s="243"/>
      <c r="Z2" s="243"/>
      <c r="AA2" s="243"/>
      <c r="AB2" s="243">
        <v>5</v>
      </c>
      <c r="AC2" s="243"/>
      <c r="AD2" s="243"/>
      <c r="AE2" s="243"/>
      <c r="AF2" s="243"/>
      <c r="AG2" s="243" t="s">
        <v>43</v>
      </c>
      <c r="AH2" s="243"/>
      <c r="AI2" s="243"/>
      <c r="AJ2" s="243"/>
      <c r="AK2" s="243"/>
      <c r="AP2" s="34"/>
      <c r="AQ2" s="239" t="s">
        <v>40</v>
      </c>
      <c r="AR2" s="239"/>
      <c r="AS2" s="239"/>
      <c r="AT2" s="239"/>
      <c r="AU2" s="239"/>
      <c r="AV2" s="239">
        <v>10</v>
      </c>
      <c r="AW2" s="239"/>
      <c r="AX2" s="239"/>
      <c r="AY2" s="239"/>
      <c r="AZ2" s="239"/>
      <c r="BA2" s="239" t="s">
        <v>41</v>
      </c>
      <c r="BB2" s="239"/>
      <c r="BC2" s="239"/>
      <c r="BD2" s="239"/>
      <c r="BE2" s="239"/>
      <c r="BF2" s="239">
        <v>7</v>
      </c>
      <c r="BG2" s="239"/>
      <c r="BH2" s="239"/>
      <c r="BI2" s="239"/>
      <c r="BJ2" s="239"/>
      <c r="BK2" s="239" t="s">
        <v>42</v>
      </c>
      <c r="BL2" s="239"/>
      <c r="BM2" s="239"/>
      <c r="BN2" s="239"/>
      <c r="BO2" s="239"/>
      <c r="BP2" s="239">
        <v>5</v>
      </c>
      <c r="BQ2" s="239"/>
      <c r="BR2" s="239"/>
      <c r="BS2" s="239"/>
      <c r="BT2" s="239"/>
      <c r="BU2" s="239" t="s">
        <v>43</v>
      </c>
      <c r="BV2" s="239"/>
      <c r="BW2" s="239"/>
      <c r="BX2" s="239"/>
      <c r="BY2" s="239"/>
    </row>
    <row r="3" spans="1:80" ht="15.75" thickBot="1">
      <c r="B3" s="232" t="s">
        <v>28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2" t="s">
        <v>28</v>
      </c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4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6"/>
      <c r="N4" s="36"/>
      <c r="O4" s="36">
        <v>10</v>
      </c>
      <c r="P4" s="36">
        <v>10</v>
      </c>
      <c r="Q4" s="36">
        <v>9</v>
      </c>
      <c r="R4" s="36">
        <v>10</v>
      </c>
      <c r="S4" s="36">
        <v>10</v>
      </c>
      <c r="T4" s="36">
        <v>10</v>
      </c>
      <c r="U4" s="36">
        <v>10</v>
      </c>
      <c r="V4" s="36">
        <v>7</v>
      </c>
      <c r="W4" s="36">
        <v>10</v>
      </c>
      <c r="X4" s="36">
        <v>10</v>
      </c>
      <c r="Y4" s="36">
        <v>10</v>
      </c>
      <c r="Z4" s="36">
        <v>9</v>
      </c>
      <c r="AA4" s="36">
        <v>10</v>
      </c>
      <c r="AB4" s="36">
        <v>7</v>
      </c>
      <c r="AC4" s="36">
        <v>10</v>
      </c>
      <c r="AD4" s="36">
        <v>10</v>
      </c>
      <c r="AE4" s="36">
        <v>10</v>
      </c>
      <c r="AF4" s="36">
        <v>9</v>
      </c>
      <c r="AG4" s="36">
        <v>10</v>
      </c>
      <c r="AH4" s="36"/>
      <c r="AI4" s="36">
        <v>10</v>
      </c>
      <c r="AJ4" s="36">
        <v>10</v>
      </c>
      <c r="AK4" s="36">
        <v>10</v>
      </c>
      <c r="AP4" s="224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6"/>
      <c r="BB4" s="36">
        <v>10</v>
      </c>
      <c r="BC4" s="36">
        <v>8</v>
      </c>
      <c r="BD4" s="36"/>
      <c r="BE4" s="36">
        <v>10</v>
      </c>
      <c r="BF4" s="36"/>
      <c r="BG4" s="36">
        <v>10</v>
      </c>
      <c r="BH4" s="36">
        <v>10</v>
      </c>
      <c r="BI4" s="36">
        <v>10</v>
      </c>
      <c r="BJ4" s="36">
        <v>7</v>
      </c>
      <c r="BK4" s="36">
        <v>8</v>
      </c>
      <c r="BL4" s="36">
        <v>6</v>
      </c>
      <c r="BM4" s="36">
        <v>10</v>
      </c>
      <c r="BN4" s="36">
        <v>8</v>
      </c>
      <c r="BO4" s="36">
        <v>8</v>
      </c>
      <c r="BP4" s="36">
        <v>10</v>
      </c>
      <c r="BQ4" s="36">
        <v>10</v>
      </c>
      <c r="BR4" s="36">
        <v>10</v>
      </c>
      <c r="BS4" s="36">
        <v>10</v>
      </c>
      <c r="BT4" s="36"/>
      <c r="BU4" s="36">
        <v>2</v>
      </c>
      <c r="BV4" s="36"/>
      <c r="BW4" s="36"/>
      <c r="BX4" s="36"/>
      <c r="BY4" s="36"/>
    </row>
    <row r="5" spans="1:80">
      <c r="B5" s="221" t="s">
        <v>29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21" t="s">
        <v>29</v>
      </c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3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21" t="s">
        <v>30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21" t="s">
        <v>30</v>
      </c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3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21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3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27" t="s">
        <v>67</v>
      </c>
      <c r="C8" s="227"/>
      <c r="D8" s="227"/>
      <c r="E8" s="50">
        <v>2.5000000000000001E-2</v>
      </c>
      <c r="F8" s="240"/>
      <c r="G8" s="241"/>
      <c r="H8" s="241"/>
      <c r="I8" s="189"/>
      <c r="J8" s="189"/>
      <c r="K8" s="189"/>
      <c r="L8" s="189"/>
      <c r="M8" s="190"/>
      <c r="N8" s="51">
        <f>N4*$E8</f>
        <v>0</v>
      </c>
      <c r="O8" s="51">
        <f t="shared" ref="O8:AK8" si="0">O4*$E8</f>
        <v>0.25</v>
      </c>
      <c r="P8" s="51">
        <f t="shared" si="0"/>
        <v>0.25</v>
      </c>
      <c r="Q8" s="51">
        <f t="shared" si="0"/>
        <v>0.22500000000000001</v>
      </c>
      <c r="R8" s="51">
        <f t="shared" si="0"/>
        <v>0.25</v>
      </c>
      <c r="S8" s="51">
        <f t="shared" si="0"/>
        <v>0.25</v>
      </c>
      <c r="T8" s="51">
        <f t="shared" si="0"/>
        <v>0.25</v>
      </c>
      <c r="U8" s="51">
        <f t="shared" si="0"/>
        <v>0.25</v>
      </c>
      <c r="V8" s="51">
        <f t="shared" si="0"/>
        <v>0.17500000000000002</v>
      </c>
      <c r="W8" s="51">
        <f t="shared" si="0"/>
        <v>0.25</v>
      </c>
      <c r="X8" s="51">
        <f t="shared" si="0"/>
        <v>0.25</v>
      </c>
      <c r="Y8" s="51">
        <f t="shared" si="0"/>
        <v>0.25</v>
      </c>
      <c r="Z8" s="51">
        <f t="shared" si="0"/>
        <v>0.22500000000000001</v>
      </c>
      <c r="AA8" s="51">
        <f t="shared" si="0"/>
        <v>0.25</v>
      </c>
      <c r="AB8" s="51">
        <f t="shared" si="0"/>
        <v>0.17500000000000002</v>
      </c>
      <c r="AC8" s="51">
        <f t="shared" si="0"/>
        <v>0.25</v>
      </c>
      <c r="AD8" s="51">
        <f t="shared" si="0"/>
        <v>0.25</v>
      </c>
      <c r="AE8" s="51">
        <f t="shared" si="0"/>
        <v>0.25</v>
      </c>
      <c r="AF8" s="51">
        <f t="shared" si="0"/>
        <v>0.22500000000000001</v>
      </c>
      <c r="AG8" s="51">
        <f t="shared" si="0"/>
        <v>0.25</v>
      </c>
      <c r="AH8" s="51">
        <f t="shared" si="0"/>
        <v>0</v>
      </c>
      <c r="AI8" s="51">
        <f t="shared" si="0"/>
        <v>0.25</v>
      </c>
      <c r="AJ8" s="51">
        <f t="shared" si="0"/>
        <v>0.25</v>
      </c>
      <c r="AK8" s="51">
        <f t="shared" si="0"/>
        <v>0.25</v>
      </c>
      <c r="AP8" s="217"/>
      <c r="AQ8" s="218"/>
      <c r="AR8" s="218"/>
      <c r="AS8" s="219"/>
      <c r="AT8" s="219"/>
      <c r="AU8" s="219"/>
      <c r="AV8" s="219"/>
      <c r="AW8" s="219"/>
      <c r="AX8" s="219"/>
      <c r="AY8" s="219"/>
      <c r="AZ8" s="219"/>
      <c r="BA8" s="220"/>
      <c r="BB8" s="51">
        <f>BB4*$E8</f>
        <v>0.25</v>
      </c>
      <c r="BC8" s="51">
        <f t="shared" ref="BC8:BY8" si="1">BC4*$E8</f>
        <v>0.2</v>
      </c>
      <c r="BD8" s="51">
        <f t="shared" si="1"/>
        <v>0</v>
      </c>
      <c r="BE8" s="51">
        <f t="shared" si="1"/>
        <v>0.25</v>
      </c>
      <c r="BF8" s="51">
        <f t="shared" si="1"/>
        <v>0</v>
      </c>
      <c r="BG8" s="51">
        <f t="shared" si="1"/>
        <v>0.25</v>
      </c>
      <c r="BH8" s="51">
        <f t="shared" si="1"/>
        <v>0.25</v>
      </c>
      <c r="BI8" s="51">
        <f t="shared" si="1"/>
        <v>0.25</v>
      </c>
      <c r="BJ8" s="51">
        <f t="shared" si="1"/>
        <v>0.17500000000000002</v>
      </c>
      <c r="BK8" s="51">
        <f t="shared" si="1"/>
        <v>0.2</v>
      </c>
      <c r="BL8" s="51">
        <f t="shared" si="1"/>
        <v>0.15000000000000002</v>
      </c>
      <c r="BM8" s="51">
        <f t="shared" si="1"/>
        <v>0.25</v>
      </c>
      <c r="BN8" s="51">
        <f t="shared" si="1"/>
        <v>0.2</v>
      </c>
      <c r="BO8" s="51">
        <f t="shared" si="1"/>
        <v>0.2</v>
      </c>
      <c r="BP8" s="51">
        <f t="shared" si="1"/>
        <v>0.25</v>
      </c>
      <c r="BQ8" s="51">
        <f t="shared" si="1"/>
        <v>0.25</v>
      </c>
      <c r="BR8" s="51">
        <f t="shared" si="1"/>
        <v>0.25</v>
      </c>
      <c r="BS8" s="51">
        <f t="shared" si="1"/>
        <v>0.25</v>
      </c>
      <c r="BT8" s="51">
        <f t="shared" si="1"/>
        <v>0</v>
      </c>
      <c r="BU8" s="51">
        <f t="shared" si="1"/>
        <v>0.05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>
      <c r="B9" s="224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6"/>
      <c r="N9" s="36"/>
      <c r="O9" s="36">
        <v>10</v>
      </c>
      <c r="P9" s="36">
        <v>5</v>
      </c>
      <c r="Q9" s="36">
        <v>5</v>
      </c>
      <c r="R9" s="36">
        <v>6</v>
      </c>
      <c r="S9" s="36">
        <v>7</v>
      </c>
      <c r="T9" s="36">
        <v>4</v>
      </c>
      <c r="U9" s="36">
        <v>7</v>
      </c>
      <c r="V9" s="36">
        <v>5</v>
      </c>
      <c r="W9" s="36">
        <v>10</v>
      </c>
      <c r="X9" s="36">
        <v>10</v>
      </c>
      <c r="Y9" s="36">
        <v>10</v>
      </c>
      <c r="Z9" s="36">
        <v>6</v>
      </c>
      <c r="AA9" s="36">
        <v>5</v>
      </c>
      <c r="AB9" s="36">
        <v>6</v>
      </c>
      <c r="AC9" s="36">
        <v>7</v>
      </c>
      <c r="AD9" s="36">
        <v>7</v>
      </c>
      <c r="AE9" s="36">
        <v>10</v>
      </c>
      <c r="AF9" s="36">
        <v>8</v>
      </c>
      <c r="AG9" s="36">
        <v>9</v>
      </c>
      <c r="AH9" s="36"/>
      <c r="AI9" s="36">
        <v>10</v>
      </c>
      <c r="AJ9" s="36">
        <v>7</v>
      </c>
      <c r="AK9" s="36">
        <v>4</v>
      </c>
      <c r="AP9" s="224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6"/>
      <c r="BB9" s="36">
        <v>9</v>
      </c>
      <c r="BC9" s="36">
        <v>4</v>
      </c>
      <c r="BD9" s="36"/>
      <c r="BE9" s="36">
        <v>10</v>
      </c>
      <c r="BF9" s="36"/>
      <c r="BG9" s="36">
        <v>7</v>
      </c>
      <c r="BH9" s="36">
        <v>7</v>
      </c>
      <c r="BI9" s="36">
        <v>6</v>
      </c>
      <c r="BJ9" s="36">
        <v>5</v>
      </c>
      <c r="BK9" s="36">
        <v>10</v>
      </c>
      <c r="BL9" s="36">
        <v>10</v>
      </c>
      <c r="BM9" s="36">
        <v>7</v>
      </c>
      <c r="BN9" s="36">
        <v>5</v>
      </c>
      <c r="BO9" s="36">
        <v>5</v>
      </c>
      <c r="BP9" s="36">
        <v>6</v>
      </c>
      <c r="BQ9" s="36">
        <v>10</v>
      </c>
      <c r="BR9" s="36">
        <v>7</v>
      </c>
      <c r="BS9" s="36">
        <v>8</v>
      </c>
      <c r="BT9" s="36"/>
      <c r="BU9" s="36">
        <v>7</v>
      </c>
      <c r="BV9" s="36"/>
      <c r="BW9" s="36"/>
      <c r="BX9" s="36"/>
      <c r="BY9" s="36"/>
    </row>
    <row r="10" spans="1:80">
      <c r="B10" s="221" t="s">
        <v>31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21" t="s">
        <v>31</v>
      </c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21" t="s">
        <v>32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21" t="s">
        <v>32</v>
      </c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21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27" t="s">
        <v>67</v>
      </c>
      <c r="C13" s="227"/>
      <c r="D13" s="227"/>
      <c r="E13" s="50">
        <v>2.5000000000000001E-2</v>
      </c>
      <c r="F13" s="228"/>
      <c r="G13" s="229"/>
      <c r="H13" s="229"/>
      <c r="I13" s="230"/>
      <c r="J13" s="230"/>
      <c r="K13" s="230"/>
      <c r="L13" s="230"/>
      <c r="M13" s="231"/>
      <c r="N13" s="51">
        <f>N9*$E13</f>
        <v>0</v>
      </c>
      <c r="O13" s="51">
        <f>O9*E13</f>
        <v>0.25</v>
      </c>
      <c r="P13" s="51">
        <f>P9*E13</f>
        <v>0.125</v>
      </c>
      <c r="Q13" s="51">
        <f>Q9*E13</f>
        <v>0.125</v>
      </c>
      <c r="R13" s="51">
        <f>R9*E13</f>
        <v>0.15000000000000002</v>
      </c>
      <c r="S13" s="51">
        <f>S9*E13</f>
        <v>0.17500000000000002</v>
      </c>
      <c r="T13" s="51">
        <f>T9*E13</f>
        <v>0.1</v>
      </c>
      <c r="U13" s="51">
        <f>U9*E13</f>
        <v>0.17500000000000002</v>
      </c>
      <c r="V13" s="51">
        <f>V9*E13</f>
        <v>0.125</v>
      </c>
      <c r="W13" s="51">
        <f>W9*E13</f>
        <v>0.25</v>
      </c>
      <c r="X13" s="51">
        <f>X9*E13</f>
        <v>0.25</v>
      </c>
      <c r="Y13" s="51">
        <f>Y9*E13</f>
        <v>0.25</v>
      </c>
      <c r="Z13" s="51">
        <f>Z9*E13</f>
        <v>0.15000000000000002</v>
      </c>
      <c r="AA13" s="51">
        <f>AA9*E13</f>
        <v>0.125</v>
      </c>
      <c r="AB13" s="51">
        <f>AB9*E13</f>
        <v>0.15000000000000002</v>
      </c>
      <c r="AC13" s="51">
        <f>AC9*E13</f>
        <v>0.17500000000000002</v>
      </c>
      <c r="AD13" s="51">
        <f>AD9*E13</f>
        <v>0.17500000000000002</v>
      </c>
      <c r="AE13" s="51">
        <f>AE9*E13</f>
        <v>0.25</v>
      </c>
      <c r="AF13" s="51">
        <f>AF9*E13</f>
        <v>0.2</v>
      </c>
      <c r="AG13" s="51">
        <f>AG9*E13</f>
        <v>0.22500000000000001</v>
      </c>
      <c r="AH13" s="51">
        <f>AH9*E13</f>
        <v>0</v>
      </c>
      <c r="AI13" s="51">
        <f>AI9*E13</f>
        <v>0.25</v>
      </c>
      <c r="AJ13" s="51">
        <f>AJ9*E13</f>
        <v>0.17500000000000002</v>
      </c>
      <c r="AK13" s="51">
        <f>AK9*E13</f>
        <v>0.1</v>
      </c>
      <c r="AP13" s="235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20"/>
      <c r="BB13" s="51">
        <f>BB9*$E13</f>
        <v>0.22500000000000001</v>
      </c>
      <c r="BC13" s="51">
        <f t="shared" ref="BC13:BY13" si="2">BC9*$E13</f>
        <v>0.1</v>
      </c>
      <c r="BD13" s="51">
        <f t="shared" si="2"/>
        <v>0</v>
      </c>
      <c r="BE13" s="51">
        <f t="shared" si="2"/>
        <v>0.25</v>
      </c>
      <c r="BF13" s="51">
        <f t="shared" si="2"/>
        <v>0</v>
      </c>
      <c r="BG13" s="51">
        <f t="shared" si="2"/>
        <v>0.17500000000000002</v>
      </c>
      <c r="BH13" s="51">
        <f t="shared" si="2"/>
        <v>0.17500000000000002</v>
      </c>
      <c r="BI13" s="51">
        <f t="shared" si="2"/>
        <v>0.15000000000000002</v>
      </c>
      <c r="BJ13" s="51">
        <f t="shared" si="2"/>
        <v>0.125</v>
      </c>
      <c r="BK13" s="51">
        <f t="shared" si="2"/>
        <v>0.25</v>
      </c>
      <c r="BL13" s="51">
        <f t="shared" si="2"/>
        <v>0.25</v>
      </c>
      <c r="BM13" s="51">
        <f t="shared" si="2"/>
        <v>0.17500000000000002</v>
      </c>
      <c r="BN13" s="51">
        <f t="shared" si="2"/>
        <v>0.125</v>
      </c>
      <c r="BO13" s="51">
        <f t="shared" si="2"/>
        <v>0.125</v>
      </c>
      <c r="BP13" s="51">
        <f t="shared" si="2"/>
        <v>0.15000000000000002</v>
      </c>
      <c r="BQ13" s="51">
        <f t="shared" si="2"/>
        <v>0.25</v>
      </c>
      <c r="BR13" s="51">
        <f t="shared" si="2"/>
        <v>0.17500000000000002</v>
      </c>
      <c r="BS13" s="51">
        <f t="shared" si="2"/>
        <v>0.2</v>
      </c>
      <c r="BT13" s="51">
        <f t="shared" si="2"/>
        <v>0</v>
      </c>
      <c r="BU13" s="51">
        <f t="shared" si="2"/>
        <v>0.17500000000000002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6"/>
      <c r="N14" s="36"/>
      <c r="O14" s="36">
        <v>10</v>
      </c>
      <c r="P14" s="36">
        <v>10</v>
      </c>
      <c r="Q14" s="36">
        <v>10</v>
      </c>
      <c r="R14" s="36">
        <v>10</v>
      </c>
      <c r="S14" s="36">
        <v>7</v>
      </c>
      <c r="T14" s="36">
        <v>10</v>
      </c>
      <c r="U14" s="36">
        <v>5</v>
      </c>
      <c r="V14" s="36">
        <v>10</v>
      </c>
      <c r="W14" s="36">
        <v>7</v>
      </c>
      <c r="X14" s="36">
        <v>10</v>
      </c>
      <c r="Y14" s="36">
        <v>8</v>
      </c>
      <c r="Z14" s="36">
        <v>10</v>
      </c>
      <c r="AA14" s="36">
        <v>7</v>
      </c>
      <c r="AB14" s="36">
        <v>8</v>
      </c>
      <c r="AC14" s="36">
        <v>10</v>
      </c>
      <c r="AD14" s="36">
        <v>10</v>
      </c>
      <c r="AE14" s="36">
        <v>10</v>
      </c>
      <c r="AF14" s="36">
        <v>10</v>
      </c>
      <c r="AG14" s="36">
        <v>10</v>
      </c>
      <c r="AH14" s="36"/>
      <c r="AI14" s="36">
        <v>10</v>
      </c>
      <c r="AJ14" s="36">
        <v>8</v>
      </c>
      <c r="AK14" s="36">
        <v>10</v>
      </c>
      <c r="AP14" s="224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6"/>
      <c r="BB14" s="36">
        <v>10</v>
      </c>
      <c r="BC14" s="36">
        <v>10</v>
      </c>
      <c r="BD14" s="36"/>
      <c r="BE14" s="36">
        <v>10</v>
      </c>
      <c r="BF14" s="36"/>
      <c r="BG14" s="36">
        <v>9</v>
      </c>
      <c r="BH14" s="36">
        <v>10</v>
      </c>
      <c r="BI14" s="36">
        <v>10</v>
      </c>
      <c r="BJ14" s="36">
        <v>7</v>
      </c>
      <c r="BK14" s="36">
        <v>9</v>
      </c>
      <c r="BL14" s="36">
        <v>7</v>
      </c>
      <c r="BM14" s="36">
        <v>10</v>
      </c>
      <c r="BN14" s="36">
        <v>4</v>
      </c>
      <c r="BO14" s="36">
        <v>10</v>
      </c>
      <c r="BP14" s="36">
        <v>9</v>
      </c>
      <c r="BQ14" s="36">
        <v>10</v>
      </c>
      <c r="BR14" s="36">
        <v>10</v>
      </c>
      <c r="BS14" s="36">
        <v>9</v>
      </c>
      <c r="BT14" s="36"/>
      <c r="BU14" s="36">
        <v>5</v>
      </c>
      <c r="BV14" s="36"/>
      <c r="BW14" s="36"/>
      <c r="BX14" s="36"/>
      <c r="BY14" s="36"/>
    </row>
    <row r="15" spans="1:80">
      <c r="B15" s="221" t="s">
        <v>33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21" t="s">
        <v>33</v>
      </c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21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21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21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27" t="s">
        <v>67</v>
      </c>
      <c r="C18" s="227"/>
      <c r="D18" s="227"/>
      <c r="E18" s="50">
        <v>2.5000000000000001E-2</v>
      </c>
      <c r="F18" s="228"/>
      <c r="G18" s="229"/>
      <c r="H18" s="229"/>
      <c r="I18" s="230"/>
      <c r="J18" s="230"/>
      <c r="K18" s="230"/>
      <c r="L18" s="230"/>
      <c r="M18" s="231"/>
      <c r="N18" s="51">
        <f>N14*$E18</f>
        <v>0</v>
      </c>
      <c r="O18" s="51">
        <f t="shared" ref="O18:AK18" si="3">O14*$E18</f>
        <v>0.25</v>
      </c>
      <c r="P18" s="51">
        <f t="shared" si="3"/>
        <v>0.25</v>
      </c>
      <c r="Q18" s="51">
        <f t="shared" si="3"/>
        <v>0.25</v>
      </c>
      <c r="R18" s="51">
        <f t="shared" si="3"/>
        <v>0.25</v>
      </c>
      <c r="S18" s="51">
        <f t="shared" si="3"/>
        <v>0.17500000000000002</v>
      </c>
      <c r="T18" s="51">
        <f t="shared" si="3"/>
        <v>0.25</v>
      </c>
      <c r="U18" s="51">
        <f t="shared" si="3"/>
        <v>0.125</v>
      </c>
      <c r="V18" s="51">
        <f t="shared" si="3"/>
        <v>0.25</v>
      </c>
      <c r="W18" s="51">
        <f t="shared" si="3"/>
        <v>0.17500000000000002</v>
      </c>
      <c r="X18" s="51">
        <f t="shared" si="3"/>
        <v>0.25</v>
      </c>
      <c r="Y18" s="51">
        <f t="shared" si="3"/>
        <v>0.2</v>
      </c>
      <c r="Z18" s="51">
        <f t="shared" si="3"/>
        <v>0.25</v>
      </c>
      <c r="AA18" s="51">
        <f t="shared" si="3"/>
        <v>0.17500000000000002</v>
      </c>
      <c r="AB18" s="51">
        <f t="shared" si="3"/>
        <v>0.2</v>
      </c>
      <c r="AC18" s="51">
        <f t="shared" si="3"/>
        <v>0.25</v>
      </c>
      <c r="AD18" s="51">
        <f t="shared" si="3"/>
        <v>0.25</v>
      </c>
      <c r="AE18" s="51">
        <f t="shared" si="3"/>
        <v>0.25</v>
      </c>
      <c r="AF18" s="51">
        <f t="shared" si="3"/>
        <v>0.25</v>
      </c>
      <c r="AG18" s="51">
        <f t="shared" si="3"/>
        <v>0.25</v>
      </c>
      <c r="AH18" s="51">
        <f t="shared" si="3"/>
        <v>0</v>
      </c>
      <c r="AI18" s="51">
        <f t="shared" si="3"/>
        <v>0.25</v>
      </c>
      <c r="AJ18" s="51">
        <f t="shared" si="3"/>
        <v>0.2</v>
      </c>
      <c r="AK18" s="51">
        <f t="shared" si="3"/>
        <v>0.25</v>
      </c>
      <c r="AP18" s="217"/>
      <c r="AQ18" s="218"/>
      <c r="AR18" s="218"/>
      <c r="AS18" s="219"/>
      <c r="AT18" s="219"/>
      <c r="AU18" s="219"/>
      <c r="AV18" s="219"/>
      <c r="AW18" s="219"/>
      <c r="AX18" s="219"/>
      <c r="AY18" s="219"/>
      <c r="AZ18" s="219"/>
      <c r="BA18" s="220"/>
      <c r="BB18" s="51">
        <f t="shared" ref="BB18:BY18" si="4">BB14*$E18</f>
        <v>0.25</v>
      </c>
      <c r="BC18" s="51">
        <f t="shared" si="4"/>
        <v>0.25</v>
      </c>
      <c r="BD18" s="51">
        <f t="shared" si="4"/>
        <v>0</v>
      </c>
      <c r="BE18" s="51">
        <f t="shared" si="4"/>
        <v>0.25</v>
      </c>
      <c r="BF18" s="51">
        <f t="shared" si="4"/>
        <v>0</v>
      </c>
      <c r="BG18" s="51">
        <f t="shared" si="4"/>
        <v>0.22500000000000001</v>
      </c>
      <c r="BH18" s="51">
        <f t="shared" si="4"/>
        <v>0.25</v>
      </c>
      <c r="BI18" s="51">
        <f t="shared" si="4"/>
        <v>0.25</v>
      </c>
      <c r="BJ18" s="51">
        <f t="shared" si="4"/>
        <v>0.17500000000000002</v>
      </c>
      <c r="BK18" s="51">
        <f t="shared" si="4"/>
        <v>0.22500000000000001</v>
      </c>
      <c r="BL18" s="51">
        <f t="shared" si="4"/>
        <v>0.17500000000000002</v>
      </c>
      <c r="BM18" s="51">
        <f t="shared" si="4"/>
        <v>0.25</v>
      </c>
      <c r="BN18" s="51">
        <f t="shared" si="4"/>
        <v>0.1</v>
      </c>
      <c r="BO18" s="51">
        <f t="shared" si="4"/>
        <v>0.25</v>
      </c>
      <c r="BP18" s="51">
        <f t="shared" si="4"/>
        <v>0.22500000000000001</v>
      </c>
      <c r="BQ18" s="51">
        <f t="shared" si="4"/>
        <v>0.25</v>
      </c>
      <c r="BR18" s="51">
        <f t="shared" si="4"/>
        <v>0.25</v>
      </c>
      <c r="BS18" s="51">
        <f t="shared" si="4"/>
        <v>0.22500000000000001</v>
      </c>
      <c r="BT18" s="51">
        <f t="shared" si="4"/>
        <v>0</v>
      </c>
      <c r="BU18" s="51">
        <f t="shared" si="4"/>
        <v>0.125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2:77"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6"/>
      <c r="N19" s="36"/>
      <c r="O19" s="36">
        <v>10</v>
      </c>
      <c r="P19" s="36">
        <v>10</v>
      </c>
      <c r="Q19" s="36">
        <v>9</v>
      </c>
      <c r="R19" s="36">
        <v>9</v>
      </c>
      <c r="S19" s="36">
        <v>10</v>
      </c>
      <c r="T19" s="36">
        <v>10</v>
      </c>
      <c r="U19" s="36">
        <v>10</v>
      </c>
      <c r="V19" s="36">
        <v>10</v>
      </c>
      <c r="W19" s="36">
        <v>10</v>
      </c>
      <c r="X19" s="36">
        <v>10</v>
      </c>
      <c r="Y19" s="36">
        <v>9</v>
      </c>
      <c r="Z19" s="36">
        <v>9</v>
      </c>
      <c r="AA19" s="36">
        <v>10</v>
      </c>
      <c r="AB19" s="36">
        <v>10</v>
      </c>
      <c r="AC19" s="36">
        <v>10</v>
      </c>
      <c r="AD19" s="36">
        <v>10</v>
      </c>
      <c r="AE19" s="36">
        <v>10</v>
      </c>
      <c r="AF19" s="36">
        <v>10</v>
      </c>
      <c r="AG19" s="36">
        <v>10</v>
      </c>
      <c r="AH19" s="36"/>
      <c r="AI19" s="36">
        <v>10</v>
      </c>
      <c r="AJ19" s="36">
        <v>9</v>
      </c>
      <c r="AK19" s="36">
        <v>10</v>
      </c>
      <c r="AP19" s="224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6"/>
      <c r="BB19" s="36">
        <v>10</v>
      </c>
      <c r="BC19" s="36">
        <v>8</v>
      </c>
      <c r="BD19" s="36"/>
      <c r="BE19" s="36">
        <v>10</v>
      </c>
      <c r="BF19" s="36"/>
      <c r="BG19" s="36">
        <v>9</v>
      </c>
      <c r="BH19" s="36">
        <v>10</v>
      </c>
      <c r="BI19" s="36">
        <v>10</v>
      </c>
      <c r="BJ19" s="36">
        <v>7</v>
      </c>
      <c r="BK19" s="36">
        <v>10</v>
      </c>
      <c r="BL19" s="36">
        <v>10</v>
      </c>
      <c r="BM19" s="36">
        <v>10</v>
      </c>
      <c r="BN19" s="36">
        <v>7</v>
      </c>
      <c r="BO19" s="36">
        <v>10</v>
      </c>
      <c r="BP19" s="36">
        <v>10</v>
      </c>
      <c r="BQ19" s="36">
        <v>7</v>
      </c>
      <c r="BR19" s="36">
        <v>10</v>
      </c>
      <c r="BS19" s="36">
        <v>10</v>
      </c>
      <c r="BT19" s="36"/>
      <c r="BU19" s="36">
        <v>7</v>
      </c>
      <c r="BV19" s="36"/>
      <c r="BW19" s="36"/>
      <c r="BX19" s="36"/>
      <c r="BY19" s="36"/>
    </row>
    <row r="20" spans="2:77">
      <c r="B20" s="221" t="s">
        <v>34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21" t="s">
        <v>34</v>
      </c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21" t="s">
        <v>35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21" t="s">
        <v>35</v>
      </c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21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27" t="s">
        <v>67</v>
      </c>
      <c r="C23" s="227"/>
      <c r="D23" s="227"/>
      <c r="E23" s="50">
        <v>2.5000000000000001E-2</v>
      </c>
      <c r="F23" s="228"/>
      <c r="G23" s="229"/>
      <c r="H23" s="229"/>
      <c r="I23" s="230"/>
      <c r="J23" s="230"/>
      <c r="K23" s="230"/>
      <c r="L23" s="230"/>
      <c r="M23" s="231"/>
      <c r="N23" s="51">
        <f>N19*$E23</f>
        <v>0</v>
      </c>
      <c r="O23" s="51">
        <f t="shared" ref="O23:AK23" si="5">O19*$E23</f>
        <v>0.25</v>
      </c>
      <c r="P23" s="51">
        <f t="shared" si="5"/>
        <v>0.25</v>
      </c>
      <c r="Q23" s="51">
        <f t="shared" si="5"/>
        <v>0.22500000000000001</v>
      </c>
      <c r="R23" s="51">
        <f t="shared" si="5"/>
        <v>0.22500000000000001</v>
      </c>
      <c r="S23" s="51">
        <f t="shared" si="5"/>
        <v>0.25</v>
      </c>
      <c r="T23" s="51">
        <f t="shared" si="5"/>
        <v>0.25</v>
      </c>
      <c r="U23" s="51">
        <f t="shared" si="5"/>
        <v>0.25</v>
      </c>
      <c r="V23" s="51">
        <f t="shared" si="5"/>
        <v>0.25</v>
      </c>
      <c r="W23" s="51">
        <f t="shared" si="5"/>
        <v>0.25</v>
      </c>
      <c r="X23" s="51">
        <f t="shared" si="5"/>
        <v>0.25</v>
      </c>
      <c r="Y23" s="51">
        <f t="shared" si="5"/>
        <v>0.22500000000000001</v>
      </c>
      <c r="Z23" s="51">
        <f t="shared" si="5"/>
        <v>0.22500000000000001</v>
      </c>
      <c r="AA23" s="51">
        <f t="shared" si="5"/>
        <v>0.25</v>
      </c>
      <c r="AB23" s="51">
        <f t="shared" si="5"/>
        <v>0.25</v>
      </c>
      <c r="AC23" s="51">
        <f t="shared" si="5"/>
        <v>0.25</v>
      </c>
      <c r="AD23" s="51">
        <f t="shared" si="5"/>
        <v>0.25</v>
      </c>
      <c r="AE23" s="51">
        <f t="shared" si="5"/>
        <v>0.25</v>
      </c>
      <c r="AF23" s="51">
        <f t="shared" si="5"/>
        <v>0.25</v>
      </c>
      <c r="AG23" s="51">
        <f t="shared" si="5"/>
        <v>0.25</v>
      </c>
      <c r="AH23" s="51">
        <f t="shared" si="5"/>
        <v>0</v>
      </c>
      <c r="AI23" s="51">
        <f t="shared" si="5"/>
        <v>0.25</v>
      </c>
      <c r="AJ23" s="51">
        <f t="shared" si="5"/>
        <v>0.22500000000000001</v>
      </c>
      <c r="AK23" s="51">
        <f t="shared" si="5"/>
        <v>0.25</v>
      </c>
      <c r="AP23" s="217"/>
      <c r="AQ23" s="218"/>
      <c r="AR23" s="218"/>
      <c r="AS23" s="219"/>
      <c r="AT23" s="219"/>
      <c r="AU23" s="219"/>
      <c r="AV23" s="219"/>
      <c r="AW23" s="219"/>
      <c r="AX23" s="219"/>
      <c r="AY23" s="219"/>
      <c r="AZ23" s="219"/>
      <c r="BA23" s="220"/>
      <c r="BB23" s="51">
        <f t="shared" ref="BB23:BY23" si="6">BB19*$E23</f>
        <v>0.25</v>
      </c>
      <c r="BC23" s="51">
        <f t="shared" si="6"/>
        <v>0.2</v>
      </c>
      <c r="BD23" s="51">
        <f t="shared" si="6"/>
        <v>0</v>
      </c>
      <c r="BE23" s="51">
        <f t="shared" si="6"/>
        <v>0.25</v>
      </c>
      <c r="BF23" s="51">
        <f t="shared" si="6"/>
        <v>0</v>
      </c>
      <c r="BG23" s="51">
        <f t="shared" si="6"/>
        <v>0.22500000000000001</v>
      </c>
      <c r="BH23" s="51">
        <f t="shared" si="6"/>
        <v>0.25</v>
      </c>
      <c r="BI23" s="51">
        <f t="shared" si="6"/>
        <v>0.25</v>
      </c>
      <c r="BJ23" s="51">
        <f t="shared" si="6"/>
        <v>0.17500000000000002</v>
      </c>
      <c r="BK23" s="51">
        <f t="shared" si="6"/>
        <v>0.25</v>
      </c>
      <c r="BL23" s="51">
        <f t="shared" si="6"/>
        <v>0.25</v>
      </c>
      <c r="BM23" s="51">
        <f t="shared" si="6"/>
        <v>0.25</v>
      </c>
      <c r="BN23" s="51">
        <f t="shared" si="6"/>
        <v>0.17500000000000002</v>
      </c>
      <c r="BO23" s="51">
        <f t="shared" si="6"/>
        <v>0.25</v>
      </c>
      <c r="BP23" s="51">
        <f t="shared" si="6"/>
        <v>0.25</v>
      </c>
      <c r="BQ23" s="51">
        <f t="shared" si="6"/>
        <v>0.17500000000000002</v>
      </c>
      <c r="BR23" s="51">
        <f t="shared" si="6"/>
        <v>0.25</v>
      </c>
      <c r="BS23" s="51">
        <f t="shared" si="6"/>
        <v>0.25</v>
      </c>
      <c r="BT23" s="51">
        <f t="shared" si="6"/>
        <v>0</v>
      </c>
      <c r="BU23" s="51">
        <f t="shared" si="6"/>
        <v>0.17500000000000002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2:77">
      <c r="B24" s="224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6"/>
      <c r="N24" s="36"/>
      <c r="O24" s="36">
        <v>10</v>
      </c>
      <c r="P24" s="36">
        <v>7</v>
      </c>
      <c r="Q24" s="36">
        <v>10</v>
      </c>
      <c r="R24" s="36">
        <v>7</v>
      </c>
      <c r="S24" s="36">
        <v>10</v>
      </c>
      <c r="T24" s="36">
        <v>10</v>
      </c>
      <c r="U24" s="36">
        <v>5</v>
      </c>
      <c r="V24" s="36">
        <v>10</v>
      </c>
      <c r="W24" s="36">
        <v>5</v>
      </c>
      <c r="X24" s="36">
        <v>10</v>
      </c>
      <c r="Y24" s="36">
        <v>9</v>
      </c>
      <c r="Z24" s="36">
        <v>10</v>
      </c>
      <c r="AA24" s="36">
        <v>7</v>
      </c>
      <c r="AB24" s="36">
        <v>10</v>
      </c>
      <c r="AC24" s="36">
        <v>7</v>
      </c>
      <c r="AD24" s="36">
        <v>7</v>
      </c>
      <c r="AE24" s="36">
        <v>10</v>
      </c>
      <c r="AF24" s="36">
        <v>10</v>
      </c>
      <c r="AG24" s="36">
        <v>9</v>
      </c>
      <c r="AH24" s="36"/>
      <c r="AI24" s="36">
        <v>10</v>
      </c>
      <c r="AJ24" s="36">
        <v>10</v>
      </c>
      <c r="AK24" s="36">
        <v>9</v>
      </c>
      <c r="AP24" s="224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6"/>
      <c r="BB24" s="36">
        <v>10</v>
      </c>
      <c r="BC24" s="36">
        <v>10</v>
      </c>
      <c r="BD24" s="36"/>
      <c r="BE24" s="36">
        <v>10</v>
      </c>
      <c r="BF24" s="36"/>
      <c r="BG24" s="36">
        <v>9</v>
      </c>
      <c r="BH24" s="36">
        <v>10</v>
      </c>
      <c r="BI24" s="36">
        <v>9</v>
      </c>
      <c r="BJ24" s="36">
        <v>5</v>
      </c>
      <c r="BK24" s="36">
        <v>10</v>
      </c>
      <c r="BL24" s="36">
        <v>10</v>
      </c>
      <c r="BM24" s="36">
        <v>10</v>
      </c>
      <c r="BN24" s="36">
        <v>10</v>
      </c>
      <c r="BO24" s="36">
        <v>10</v>
      </c>
      <c r="BP24" s="36">
        <v>10</v>
      </c>
      <c r="BQ24" s="36">
        <v>5</v>
      </c>
      <c r="BR24" s="36">
        <v>5</v>
      </c>
      <c r="BS24" s="36">
        <v>10</v>
      </c>
      <c r="BT24" s="36"/>
      <c r="BU24" s="36">
        <v>5</v>
      </c>
      <c r="BV24" s="36"/>
      <c r="BW24" s="36"/>
      <c r="BX24" s="36"/>
      <c r="BY24" s="36"/>
    </row>
    <row r="25" spans="2:77">
      <c r="B25" s="221" t="s">
        <v>36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21" t="s">
        <v>36</v>
      </c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21" t="s">
        <v>37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21" t="s">
        <v>37</v>
      </c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21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27" t="s">
        <v>67</v>
      </c>
      <c r="C28" s="227"/>
      <c r="D28" s="227"/>
      <c r="E28" s="50">
        <v>2.5000000000000001E-2</v>
      </c>
      <c r="F28" s="228"/>
      <c r="G28" s="229"/>
      <c r="H28" s="229"/>
      <c r="I28" s="230"/>
      <c r="J28" s="230"/>
      <c r="K28" s="230"/>
      <c r="L28" s="230"/>
      <c r="M28" s="231"/>
      <c r="N28" s="51">
        <f>N24*$E28</f>
        <v>0</v>
      </c>
      <c r="O28" s="51">
        <f t="shared" ref="O28:AK28" si="7">O24*$E28</f>
        <v>0.25</v>
      </c>
      <c r="P28" s="51">
        <f t="shared" si="7"/>
        <v>0.17500000000000002</v>
      </c>
      <c r="Q28" s="51">
        <f t="shared" si="7"/>
        <v>0.25</v>
      </c>
      <c r="R28" s="51">
        <f t="shared" si="7"/>
        <v>0.17500000000000002</v>
      </c>
      <c r="S28" s="51">
        <f t="shared" si="7"/>
        <v>0.25</v>
      </c>
      <c r="T28" s="51">
        <f t="shared" si="7"/>
        <v>0.25</v>
      </c>
      <c r="U28" s="51">
        <f t="shared" si="7"/>
        <v>0.125</v>
      </c>
      <c r="V28" s="51">
        <f t="shared" si="7"/>
        <v>0.25</v>
      </c>
      <c r="W28" s="51">
        <f t="shared" si="7"/>
        <v>0.125</v>
      </c>
      <c r="X28" s="51">
        <f t="shared" si="7"/>
        <v>0.25</v>
      </c>
      <c r="Y28" s="51">
        <f t="shared" si="7"/>
        <v>0.22500000000000001</v>
      </c>
      <c r="Z28" s="51">
        <f t="shared" si="7"/>
        <v>0.25</v>
      </c>
      <c r="AA28" s="51">
        <f t="shared" si="7"/>
        <v>0.17500000000000002</v>
      </c>
      <c r="AB28" s="51">
        <f t="shared" si="7"/>
        <v>0.25</v>
      </c>
      <c r="AC28" s="51">
        <f t="shared" si="7"/>
        <v>0.17500000000000002</v>
      </c>
      <c r="AD28" s="51">
        <f t="shared" si="7"/>
        <v>0.17500000000000002</v>
      </c>
      <c r="AE28" s="51">
        <f t="shared" si="7"/>
        <v>0.25</v>
      </c>
      <c r="AF28" s="51">
        <f t="shared" si="7"/>
        <v>0.25</v>
      </c>
      <c r="AG28" s="51">
        <f t="shared" si="7"/>
        <v>0.22500000000000001</v>
      </c>
      <c r="AH28" s="51">
        <f t="shared" si="7"/>
        <v>0</v>
      </c>
      <c r="AI28" s="51">
        <f t="shared" si="7"/>
        <v>0.25</v>
      </c>
      <c r="AJ28" s="51">
        <f t="shared" si="7"/>
        <v>0.25</v>
      </c>
      <c r="AK28" s="51">
        <f t="shared" si="7"/>
        <v>0.22500000000000001</v>
      </c>
      <c r="AP28" s="217"/>
      <c r="AQ28" s="218"/>
      <c r="AR28" s="218"/>
      <c r="AS28" s="219"/>
      <c r="AT28" s="219"/>
      <c r="AU28" s="219"/>
      <c r="AV28" s="219"/>
      <c r="AW28" s="219"/>
      <c r="AX28" s="219"/>
      <c r="AY28" s="219"/>
      <c r="AZ28" s="219"/>
      <c r="BA28" s="220"/>
      <c r="BB28" s="51">
        <f t="shared" ref="BB28:BY28" si="8">BB24*$E28</f>
        <v>0.25</v>
      </c>
      <c r="BC28" s="51">
        <f t="shared" si="8"/>
        <v>0.25</v>
      </c>
      <c r="BD28" s="51">
        <f t="shared" si="8"/>
        <v>0</v>
      </c>
      <c r="BE28" s="51">
        <f t="shared" si="8"/>
        <v>0.25</v>
      </c>
      <c r="BF28" s="51">
        <f t="shared" si="8"/>
        <v>0</v>
      </c>
      <c r="BG28" s="51">
        <f t="shared" si="8"/>
        <v>0.22500000000000001</v>
      </c>
      <c r="BH28" s="51">
        <f t="shared" si="8"/>
        <v>0.25</v>
      </c>
      <c r="BI28" s="51">
        <f t="shared" si="8"/>
        <v>0.22500000000000001</v>
      </c>
      <c r="BJ28" s="51">
        <f t="shared" si="8"/>
        <v>0.125</v>
      </c>
      <c r="BK28" s="51">
        <f t="shared" si="8"/>
        <v>0.25</v>
      </c>
      <c r="BL28" s="51">
        <f t="shared" si="8"/>
        <v>0.25</v>
      </c>
      <c r="BM28" s="51">
        <f t="shared" si="8"/>
        <v>0.25</v>
      </c>
      <c r="BN28" s="51">
        <f t="shared" si="8"/>
        <v>0.25</v>
      </c>
      <c r="BO28" s="51">
        <f t="shared" si="8"/>
        <v>0.25</v>
      </c>
      <c r="BP28" s="51">
        <f t="shared" si="8"/>
        <v>0.25</v>
      </c>
      <c r="BQ28" s="51">
        <f t="shared" si="8"/>
        <v>0.125</v>
      </c>
      <c r="BR28" s="51">
        <f t="shared" si="8"/>
        <v>0.125</v>
      </c>
      <c r="BS28" s="51">
        <f t="shared" si="8"/>
        <v>0.25</v>
      </c>
      <c r="BT28" s="51">
        <f t="shared" si="8"/>
        <v>0</v>
      </c>
      <c r="BU28" s="51">
        <f t="shared" si="8"/>
        <v>0.125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2:77"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6"/>
      <c r="N29" s="36"/>
      <c r="O29" s="36">
        <v>10</v>
      </c>
      <c r="P29" s="36">
        <v>10</v>
      </c>
      <c r="Q29" s="36">
        <v>10</v>
      </c>
      <c r="R29" s="36">
        <v>8</v>
      </c>
      <c r="S29" s="36">
        <v>10</v>
      </c>
      <c r="T29" s="36">
        <v>10</v>
      </c>
      <c r="U29" s="36">
        <v>10</v>
      </c>
      <c r="V29" s="36">
        <v>10</v>
      </c>
      <c r="W29" s="36">
        <v>10</v>
      </c>
      <c r="X29" s="36">
        <v>7</v>
      </c>
      <c r="Y29" s="36">
        <v>10</v>
      </c>
      <c r="Z29" s="36">
        <v>10</v>
      </c>
      <c r="AA29" s="36">
        <v>10</v>
      </c>
      <c r="AB29" s="36">
        <v>10</v>
      </c>
      <c r="AC29" s="36">
        <v>8</v>
      </c>
      <c r="AD29" s="36">
        <v>10</v>
      </c>
      <c r="AE29" s="36">
        <v>8</v>
      </c>
      <c r="AF29" s="36">
        <v>10</v>
      </c>
      <c r="AG29" s="36">
        <v>10</v>
      </c>
      <c r="AH29" s="36"/>
      <c r="AI29" s="36">
        <v>10</v>
      </c>
      <c r="AJ29" s="36">
        <v>10</v>
      </c>
      <c r="AK29" s="36">
        <v>10</v>
      </c>
      <c r="AP29" s="224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6"/>
      <c r="BB29" s="36">
        <v>10</v>
      </c>
      <c r="BC29" s="36">
        <v>10</v>
      </c>
      <c r="BD29" s="36"/>
      <c r="BE29" s="36">
        <v>10</v>
      </c>
      <c r="BF29" s="36"/>
      <c r="BG29" s="36">
        <v>10</v>
      </c>
      <c r="BH29" s="36">
        <v>10</v>
      </c>
      <c r="BI29" s="36">
        <v>9</v>
      </c>
      <c r="BJ29" s="36">
        <v>10</v>
      </c>
      <c r="BK29" s="36">
        <v>10</v>
      </c>
      <c r="BL29" s="36">
        <v>10</v>
      </c>
      <c r="BM29" s="36">
        <v>10</v>
      </c>
      <c r="BN29" s="36">
        <v>10</v>
      </c>
      <c r="BO29" s="36">
        <v>10</v>
      </c>
      <c r="BP29" s="36">
        <v>10</v>
      </c>
      <c r="BQ29" s="36">
        <v>10</v>
      </c>
      <c r="BR29" s="36">
        <v>10</v>
      </c>
      <c r="BS29" s="36">
        <v>10</v>
      </c>
      <c r="BT29" s="36"/>
      <c r="BU29" s="36">
        <v>10</v>
      </c>
      <c r="BV29" s="36"/>
      <c r="BW29" s="36"/>
      <c r="BX29" s="36"/>
      <c r="BY29" s="36"/>
    </row>
    <row r="30" spans="2:77">
      <c r="B30" s="221" t="s">
        <v>38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21" t="s">
        <v>38</v>
      </c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21" t="s">
        <v>39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21" t="s">
        <v>39</v>
      </c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21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21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27" t="s">
        <v>67</v>
      </c>
      <c r="C33" s="227"/>
      <c r="D33" s="227"/>
      <c r="E33" s="50">
        <v>2.5000000000000001E-2</v>
      </c>
      <c r="F33" s="228"/>
      <c r="G33" s="229"/>
      <c r="H33" s="229"/>
      <c r="I33" s="230"/>
      <c r="J33" s="230"/>
      <c r="K33" s="230"/>
      <c r="L33" s="230"/>
      <c r="M33" s="231"/>
      <c r="N33" s="51">
        <f>N29*$E33</f>
        <v>0</v>
      </c>
      <c r="O33" s="51">
        <f t="shared" ref="O33:AK33" si="9">O29*$E33</f>
        <v>0.25</v>
      </c>
      <c r="P33" s="51">
        <f t="shared" si="9"/>
        <v>0.25</v>
      </c>
      <c r="Q33" s="51">
        <f t="shared" si="9"/>
        <v>0.25</v>
      </c>
      <c r="R33" s="51">
        <f t="shared" si="9"/>
        <v>0.2</v>
      </c>
      <c r="S33" s="51">
        <f t="shared" si="9"/>
        <v>0.25</v>
      </c>
      <c r="T33" s="51">
        <f t="shared" si="9"/>
        <v>0.25</v>
      </c>
      <c r="U33" s="51">
        <f t="shared" si="9"/>
        <v>0.25</v>
      </c>
      <c r="V33" s="51">
        <f t="shared" si="9"/>
        <v>0.25</v>
      </c>
      <c r="W33" s="51">
        <f t="shared" si="9"/>
        <v>0.25</v>
      </c>
      <c r="X33" s="51">
        <f t="shared" si="9"/>
        <v>0.17500000000000002</v>
      </c>
      <c r="Y33" s="51">
        <f t="shared" si="9"/>
        <v>0.25</v>
      </c>
      <c r="Z33" s="51">
        <f t="shared" si="9"/>
        <v>0.25</v>
      </c>
      <c r="AA33" s="51">
        <f t="shared" si="9"/>
        <v>0.25</v>
      </c>
      <c r="AB33" s="51">
        <f t="shared" si="9"/>
        <v>0.25</v>
      </c>
      <c r="AC33" s="51">
        <f t="shared" si="9"/>
        <v>0.2</v>
      </c>
      <c r="AD33" s="51">
        <f t="shared" si="9"/>
        <v>0.25</v>
      </c>
      <c r="AE33" s="51">
        <f t="shared" si="9"/>
        <v>0.2</v>
      </c>
      <c r="AF33" s="51">
        <f t="shared" si="9"/>
        <v>0.25</v>
      </c>
      <c r="AG33" s="51">
        <f t="shared" si="9"/>
        <v>0.25</v>
      </c>
      <c r="AH33" s="51">
        <f t="shared" si="9"/>
        <v>0</v>
      </c>
      <c r="AI33" s="51">
        <f t="shared" si="9"/>
        <v>0.25</v>
      </c>
      <c r="AJ33" s="51">
        <f t="shared" si="9"/>
        <v>0.25</v>
      </c>
      <c r="AK33" s="51">
        <f t="shared" si="9"/>
        <v>0.25</v>
      </c>
      <c r="AP33" s="217"/>
      <c r="AQ33" s="218"/>
      <c r="AR33" s="218"/>
      <c r="AS33" s="219"/>
      <c r="AT33" s="219"/>
      <c r="AU33" s="219"/>
      <c r="AV33" s="219"/>
      <c r="AW33" s="219"/>
      <c r="AX33" s="219"/>
      <c r="AY33" s="219"/>
      <c r="AZ33" s="219"/>
      <c r="BA33" s="220"/>
      <c r="BB33" s="51">
        <f t="shared" ref="BB33:BY33" si="10">BB29*$E33</f>
        <v>0.25</v>
      </c>
      <c r="BC33" s="51">
        <f t="shared" si="10"/>
        <v>0.25</v>
      </c>
      <c r="BD33" s="51">
        <f t="shared" si="10"/>
        <v>0</v>
      </c>
      <c r="BE33" s="51">
        <f t="shared" si="10"/>
        <v>0.25</v>
      </c>
      <c r="BF33" s="51">
        <f t="shared" si="10"/>
        <v>0</v>
      </c>
      <c r="BG33" s="51">
        <f t="shared" si="10"/>
        <v>0.25</v>
      </c>
      <c r="BH33" s="51">
        <f t="shared" si="10"/>
        <v>0.25</v>
      </c>
      <c r="BI33" s="51">
        <f t="shared" si="10"/>
        <v>0.22500000000000001</v>
      </c>
      <c r="BJ33" s="51">
        <f t="shared" si="10"/>
        <v>0.25</v>
      </c>
      <c r="BK33" s="51">
        <f t="shared" si="10"/>
        <v>0.25</v>
      </c>
      <c r="BL33" s="51">
        <f t="shared" si="10"/>
        <v>0.25</v>
      </c>
      <c r="BM33" s="51">
        <f t="shared" si="10"/>
        <v>0.25</v>
      </c>
      <c r="BN33" s="51">
        <f t="shared" si="10"/>
        <v>0.25</v>
      </c>
      <c r="BO33" s="51">
        <f t="shared" si="10"/>
        <v>0.25</v>
      </c>
      <c r="BP33" s="51">
        <f t="shared" si="10"/>
        <v>0.25</v>
      </c>
      <c r="BQ33" s="51">
        <f t="shared" si="10"/>
        <v>0.25</v>
      </c>
      <c r="BR33" s="51">
        <f t="shared" si="10"/>
        <v>0.25</v>
      </c>
      <c r="BS33" s="51">
        <f t="shared" si="10"/>
        <v>0.25</v>
      </c>
      <c r="BT33" s="51">
        <f t="shared" si="10"/>
        <v>0</v>
      </c>
      <c r="BU33" s="51">
        <f t="shared" si="10"/>
        <v>0.25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16" t="s">
        <v>91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37">
        <f>N8+N13+N18+N23+N28+N33</f>
        <v>0</v>
      </c>
      <c r="O34" s="37">
        <f>O8+O13+O18+O23+O28+O33</f>
        <v>1.5</v>
      </c>
      <c r="P34" s="37">
        <f t="shared" ref="P34:AK34" si="11">P8+P13+P18+P23+P28+P33</f>
        <v>1.3</v>
      </c>
      <c r="Q34" s="37">
        <f t="shared" si="11"/>
        <v>1.325</v>
      </c>
      <c r="R34" s="37">
        <f t="shared" si="11"/>
        <v>1.25</v>
      </c>
      <c r="S34" s="37">
        <f t="shared" si="11"/>
        <v>1.35</v>
      </c>
      <c r="T34" s="37">
        <f t="shared" si="11"/>
        <v>1.35</v>
      </c>
      <c r="U34" s="37">
        <f t="shared" si="11"/>
        <v>1.175</v>
      </c>
      <c r="V34" s="37">
        <f t="shared" si="11"/>
        <v>1.3</v>
      </c>
      <c r="W34" s="37">
        <f t="shared" si="11"/>
        <v>1.3</v>
      </c>
      <c r="X34" s="37">
        <f t="shared" si="11"/>
        <v>1.425</v>
      </c>
      <c r="Y34" s="37">
        <f t="shared" si="11"/>
        <v>1.4</v>
      </c>
      <c r="Z34" s="37">
        <f t="shared" si="11"/>
        <v>1.35</v>
      </c>
      <c r="AA34" s="37">
        <f t="shared" si="11"/>
        <v>1.2250000000000001</v>
      </c>
      <c r="AB34" s="37">
        <f t="shared" si="11"/>
        <v>1.2750000000000001</v>
      </c>
      <c r="AC34" s="37">
        <f t="shared" si="11"/>
        <v>1.3</v>
      </c>
      <c r="AD34" s="37">
        <f t="shared" si="11"/>
        <v>1.35</v>
      </c>
      <c r="AE34" s="37">
        <f t="shared" si="11"/>
        <v>1.45</v>
      </c>
      <c r="AF34" s="37">
        <f>AF8+AF13+AF18+AF23+AF28+AF33</f>
        <v>1.425</v>
      </c>
      <c r="AG34" s="37">
        <f t="shared" si="11"/>
        <v>1.45</v>
      </c>
      <c r="AH34" s="37">
        <f t="shared" si="11"/>
        <v>0</v>
      </c>
      <c r="AI34" s="37">
        <f t="shared" si="11"/>
        <v>1.5</v>
      </c>
      <c r="AJ34" s="37">
        <f t="shared" si="11"/>
        <v>1.35</v>
      </c>
      <c r="AK34" s="37">
        <f t="shared" si="11"/>
        <v>1.325</v>
      </c>
      <c r="AP34" s="216" t="s">
        <v>91</v>
      </c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37">
        <f t="shared" ref="BB34" si="12">BB8+BB13+BB18+BB23+BB28+BB33</f>
        <v>1.4750000000000001</v>
      </c>
      <c r="BC34" s="37">
        <f t="shared" ref="BC34" si="13">BC8+BC13+BC18+BC23+BC28+BC33</f>
        <v>1.25</v>
      </c>
      <c r="BD34" s="37">
        <f t="shared" ref="BD34" si="14">BD8+BD13+BD18+BD23+BD28+BD33</f>
        <v>0</v>
      </c>
      <c r="BE34" s="37">
        <f t="shared" ref="BE34" si="15">BE8+BE13+BE18+BE23+BE28+BE33</f>
        <v>1.5</v>
      </c>
      <c r="BF34" s="37">
        <f t="shared" ref="BF34" si="16">BF8+BF13+BF18+BF23+BF28+BF33</f>
        <v>0</v>
      </c>
      <c r="BG34" s="37">
        <f t="shared" ref="BG34" si="17">BG8+BG13+BG18+BG23+BG28+BG33</f>
        <v>1.35</v>
      </c>
      <c r="BH34" s="37">
        <f t="shared" ref="BH34" si="18">BH8+BH13+BH18+BH23+BH28+BH33</f>
        <v>1.425</v>
      </c>
      <c r="BI34" s="37">
        <f t="shared" ref="BI34" si="19">BI8+BI13+BI18+BI23+BI28+BI33</f>
        <v>1.35</v>
      </c>
      <c r="BJ34" s="37">
        <f t="shared" ref="BJ34" si="20">BJ8+BJ13+BJ18+BJ23+BJ28+BJ33</f>
        <v>1.0250000000000001</v>
      </c>
      <c r="BK34" s="37">
        <f t="shared" ref="BK34" si="21">BK8+BK13+BK18+BK23+BK28+BK33</f>
        <v>1.425</v>
      </c>
      <c r="BL34" s="37">
        <f t="shared" ref="BL34" si="22">BL8+BL13+BL18+BL23+BL28+BL33</f>
        <v>1.3250000000000002</v>
      </c>
      <c r="BM34" s="37">
        <f t="shared" ref="BM34" si="23">BM8+BM13+BM18+BM23+BM28+BM33</f>
        <v>1.425</v>
      </c>
      <c r="BN34" s="37">
        <f t="shared" ref="BN34" si="24">BN8+BN13+BN18+BN23+BN28+BN33</f>
        <v>1.1000000000000001</v>
      </c>
      <c r="BO34" s="37">
        <f t="shared" ref="BO34" si="25">BO8+BO13+BO18+BO23+BO28+BO33</f>
        <v>1.325</v>
      </c>
      <c r="BP34" s="37">
        <f t="shared" ref="BP34" si="26">BP8+BP13+BP18+BP23+BP28+BP33</f>
        <v>1.375</v>
      </c>
      <c r="BQ34" s="37">
        <f t="shared" ref="BQ34" si="27">BQ8+BQ13+BQ18+BQ23+BQ28+BQ33</f>
        <v>1.3</v>
      </c>
      <c r="BR34" s="37">
        <f t="shared" ref="BR34" si="28">BR8+BR13+BR18+BR23+BR28+BR33</f>
        <v>1.3</v>
      </c>
      <c r="BS34" s="37">
        <f t="shared" ref="BS34" si="29">BS8+BS13+BS18+BS23+BS28+BS33</f>
        <v>1.425</v>
      </c>
      <c r="BT34" s="37">
        <f t="shared" ref="BT34" si="30">BT8+BT13+BT18+BT23+BT28+BT33</f>
        <v>0</v>
      </c>
      <c r="BU34" s="37">
        <f t="shared" ref="BU34" si="31">BU8+BU13+BU18+BU23+BU28+BU33</f>
        <v>0.9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B7:M7"/>
    <mergeCell ref="B14:M14"/>
    <mergeCell ref="B8:D8"/>
    <mergeCell ref="F8:M8"/>
    <mergeCell ref="B18:D18"/>
    <mergeCell ref="F18:M18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36"/>
  <sheetViews>
    <sheetView topLeftCell="T8" workbookViewId="0">
      <selection activeCell="AX31" sqref="AX31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5"/>
      <c r="BP1" s="85"/>
      <c r="BQ1" s="85"/>
      <c r="BR1" s="85"/>
      <c r="BS1" s="85"/>
      <c r="BT1" s="85"/>
      <c r="BU1" s="85"/>
      <c r="BV1" s="85"/>
    </row>
    <row r="2" spans="2:74 16384:16384">
      <c r="B2" s="255" t="s">
        <v>22</v>
      </c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271" t="s">
        <v>16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4"/>
      <c r="AD2" s="4"/>
      <c r="AE2" s="4"/>
      <c r="AF2" s="244" t="s">
        <v>17</v>
      </c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6"/>
      <c r="BM2" s="5"/>
      <c r="BN2" s="5"/>
      <c r="BO2" s="5"/>
      <c r="BP2" s="247"/>
      <c r="BQ2" s="248"/>
      <c r="BR2" s="248"/>
      <c r="BS2" s="248"/>
      <c r="BT2" s="248"/>
      <c r="BU2" s="248"/>
      <c r="BV2" s="248"/>
    </row>
    <row r="3" spans="2:74 16384:16384" ht="18.75" customHeight="1" thickBot="1">
      <c r="B3" s="10"/>
      <c r="C3" s="11"/>
      <c r="D3" s="337" t="s">
        <v>13</v>
      </c>
      <c r="E3" s="337"/>
      <c r="F3" s="337"/>
      <c r="G3" s="337" t="s">
        <v>14</v>
      </c>
      <c r="H3" s="337"/>
      <c r="I3" s="337"/>
      <c r="J3" s="337" t="s">
        <v>15</v>
      </c>
      <c r="K3" s="250"/>
      <c r="L3" s="251"/>
      <c r="M3" s="249" t="s">
        <v>18</v>
      </c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  <c r="AC3" s="4"/>
      <c r="AD3" s="4"/>
      <c r="AE3" s="4"/>
      <c r="AF3" s="252" t="s">
        <v>18</v>
      </c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4"/>
      <c r="BM3" s="5"/>
      <c r="BN3" s="5"/>
      <c r="BO3" s="5"/>
      <c r="BP3" s="247"/>
      <c r="BQ3" s="248"/>
      <c r="BR3" s="248"/>
      <c r="BS3" s="248"/>
      <c r="BT3" s="248"/>
      <c r="BU3" s="248"/>
      <c r="BV3" s="248"/>
    </row>
    <row r="4" spans="2:74 16384:16384" ht="21" thickBot="1">
      <c r="B4" s="258" t="s">
        <v>12</v>
      </c>
      <c r="C4" s="259"/>
      <c r="D4" s="260" t="s">
        <v>25</v>
      </c>
      <c r="E4" s="261"/>
      <c r="F4" s="262"/>
      <c r="G4" s="263" t="s">
        <v>23</v>
      </c>
      <c r="H4" s="264"/>
      <c r="I4" s="264"/>
      <c r="J4" s="263" t="s">
        <v>24</v>
      </c>
      <c r="K4" s="265"/>
      <c r="L4" s="265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5"/>
      <c r="BP4" s="86"/>
      <c r="BQ4" s="86"/>
      <c r="BR4" s="86"/>
      <c r="BS4" s="86"/>
      <c r="BT4" s="86"/>
      <c r="BU4" s="86"/>
      <c r="BV4" s="86"/>
    </row>
    <row r="5" spans="2:74 16384:16384">
      <c r="B5" s="266" t="s">
        <v>194</v>
      </c>
      <c r="C5" s="267"/>
      <c r="D5" s="268" t="s">
        <v>140</v>
      </c>
      <c r="E5" s="269"/>
      <c r="F5" s="270"/>
      <c r="G5" s="268" t="s">
        <v>195</v>
      </c>
      <c r="H5" s="269"/>
      <c r="I5" s="270"/>
      <c r="J5" s="268" t="s">
        <v>147</v>
      </c>
      <c r="K5" s="269"/>
      <c r="L5" s="270"/>
      <c r="M5" s="42"/>
      <c r="N5" s="42">
        <v>10</v>
      </c>
      <c r="O5" s="42">
        <v>6</v>
      </c>
      <c r="P5" s="42">
        <v>10</v>
      </c>
      <c r="Q5" s="42"/>
      <c r="R5" s="42">
        <v>6</v>
      </c>
      <c r="S5" s="42"/>
      <c r="T5" s="42"/>
      <c r="U5" s="42"/>
      <c r="V5" s="42">
        <v>3</v>
      </c>
      <c r="W5" s="42">
        <v>6</v>
      </c>
      <c r="X5" s="42">
        <v>3</v>
      </c>
      <c r="Y5" s="42">
        <v>10</v>
      </c>
      <c r="Z5" s="42">
        <v>6</v>
      </c>
      <c r="AA5" s="42"/>
      <c r="AB5" s="42">
        <v>9</v>
      </c>
      <c r="AC5" s="3"/>
      <c r="AD5" s="3"/>
      <c r="AF5" s="45"/>
      <c r="AG5" s="45">
        <v>9</v>
      </c>
      <c r="AH5" s="45">
        <v>8</v>
      </c>
      <c r="AI5" s="45">
        <v>10</v>
      </c>
      <c r="AJ5" s="45">
        <v>8</v>
      </c>
      <c r="AK5" s="45">
        <v>3</v>
      </c>
      <c r="AL5" s="45">
        <v>5</v>
      </c>
      <c r="AM5" s="45">
        <v>9</v>
      </c>
      <c r="AN5" s="45">
        <v>9</v>
      </c>
      <c r="AO5" s="45">
        <v>8</v>
      </c>
      <c r="AP5" s="45">
        <v>8</v>
      </c>
      <c r="AQ5" s="45">
        <v>6</v>
      </c>
      <c r="AR5" s="45"/>
      <c r="AS5" s="45">
        <v>3</v>
      </c>
      <c r="AT5" s="45">
        <v>3</v>
      </c>
      <c r="AU5" s="45"/>
      <c r="AV5" s="45"/>
      <c r="AW5" s="45">
        <v>3</v>
      </c>
      <c r="AX5" s="45">
        <v>3</v>
      </c>
      <c r="AY5" s="45">
        <v>8</v>
      </c>
      <c r="AZ5" s="45"/>
      <c r="BA5" s="45">
        <v>10</v>
      </c>
      <c r="BB5" s="45"/>
      <c r="BC5" s="45"/>
      <c r="BD5" s="45"/>
      <c r="BE5" s="45">
        <v>5</v>
      </c>
      <c r="BF5" s="45">
        <v>3</v>
      </c>
      <c r="BG5" s="45"/>
      <c r="BH5" s="45"/>
      <c r="BI5" s="45"/>
      <c r="BJ5" s="45"/>
      <c r="BK5" s="45"/>
      <c r="BL5" s="45"/>
      <c r="BO5" s="85"/>
      <c r="BP5" s="87"/>
      <c r="BQ5" s="87"/>
      <c r="BR5" s="87"/>
      <c r="BS5" s="87"/>
      <c r="BT5" s="87"/>
      <c r="BU5" s="87"/>
      <c r="BV5" s="87"/>
    </row>
    <row r="6" spans="2:74 16384:16384">
      <c r="B6" s="266" t="s">
        <v>132</v>
      </c>
      <c r="C6" s="267"/>
      <c r="D6" s="274" t="s">
        <v>196</v>
      </c>
      <c r="E6" s="275"/>
      <c r="F6" s="276"/>
      <c r="G6" s="274" t="s">
        <v>143</v>
      </c>
      <c r="H6" s="282"/>
      <c r="I6" s="276"/>
      <c r="J6" s="274" t="s">
        <v>141</v>
      </c>
      <c r="K6" s="282"/>
      <c r="L6" s="276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5"/>
      <c r="BP6" s="87"/>
      <c r="BQ6" s="87"/>
      <c r="BR6" s="87"/>
      <c r="BS6" s="87"/>
      <c r="BT6" s="87"/>
      <c r="BU6" s="87"/>
      <c r="BV6" s="87"/>
    </row>
    <row r="7" spans="2:74 16384:16384">
      <c r="B7" s="266" t="s">
        <v>133</v>
      </c>
      <c r="C7" s="267"/>
      <c r="D7" s="274" t="s">
        <v>141</v>
      </c>
      <c r="E7" s="275"/>
      <c r="F7" s="276"/>
      <c r="G7" s="274" t="s">
        <v>144</v>
      </c>
      <c r="H7" s="275"/>
      <c r="I7" s="276"/>
      <c r="J7" s="274" t="s">
        <v>148</v>
      </c>
      <c r="K7" s="275"/>
      <c r="L7" s="27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5"/>
      <c r="BP7" s="87"/>
      <c r="BQ7" s="87"/>
      <c r="BR7" s="87"/>
      <c r="BS7" s="87"/>
      <c r="BT7" s="87"/>
      <c r="BU7" s="87"/>
      <c r="BV7" s="87"/>
    </row>
    <row r="8" spans="2:74 16384:16384" ht="15.75" thickBot="1">
      <c r="B8" s="266"/>
      <c r="C8" s="267"/>
      <c r="D8" s="274" t="s">
        <v>142</v>
      </c>
      <c r="E8" s="275"/>
      <c r="F8" s="276"/>
      <c r="G8" s="274" t="s">
        <v>145</v>
      </c>
      <c r="H8" s="275"/>
      <c r="I8" s="276"/>
      <c r="J8" s="274" t="s">
        <v>149</v>
      </c>
      <c r="K8" s="275"/>
      <c r="L8" s="27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5"/>
      <c r="BP8" s="87"/>
      <c r="BQ8" s="87"/>
      <c r="BR8" s="87"/>
      <c r="BS8" s="87"/>
      <c r="BT8" s="87"/>
      <c r="BU8" s="87"/>
      <c r="BV8" s="87"/>
    </row>
    <row r="9" spans="2:74 16384:16384" ht="15.75" thickBot="1">
      <c r="B9" s="35" t="s">
        <v>89</v>
      </c>
      <c r="C9" s="47">
        <v>0.04</v>
      </c>
      <c r="D9" s="277"/>
      <c r="E9" s="278"/>
      <c r="F9" s="279"/>
      <c r="G9" s="280" t="s">
        <v>146</v>
      </c>
      <c r="H9" s="281"/>
      <c r="I9" s="279"/>
      <c r="J9" s="280" t="s">
        <v>150</v>
      </c>
      <c r="K9" s="281"/>
      <c r="L9" s="279"/>
      <c r="M9" s="48">
        <f>M5*$C9</f>
        <v>0</v>
      </c>
      <c r="N9" s="48">
        <f t="shared" ref="N9:AB9" si="0">N5*$C9</f>
        <v>0.4</v>
      </c>
      <c r="O9" s="48">
        <f t="shared" si="0"/>
        <v>0.24</v>
      </c>
      <c r="P9" s="48">
        <f t="shared" si="0"/>
        <v>0.4</v>
      </c>
      <c r="Q9" s="48">
        <f t="shared" si="0"/>
        <v>0</v>
      </c>
      <c r="R9" s="48">
        <f t="shared" si="0"/>
        <v>0.24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0.12</v>
      </c>
      <c r="W9" s="48">
        <f t="shared" si="0"/>
        <v>0.24</v>
      </c>
      <c r="X9" s="48">
        <f t="shared" si="0"/>
        <v>0.12</v>
      </c>
      <c r="Y9" s="48">
        <f t="shared" si="0"/>
        <v>0.4</v>
      </c>
      <c r="Z9" s="48">
        <f t="shared" si="0"/>
        <v>0.24</v>
      </c>
      <c r="AA9" s="48">
        <f t="shared" si="0"/>
        <v>0</v>
      </c>
      <c r="AB9" s="48">
        <f t="shared" si="0"/>
        <v>0.36</v>
      </c>
      <c r="AC9" s="3"/>
      <c r="AD9" s="3"/>
      <c r="AF9" s="48">
        <f t="shared" ref="AF9:BI9" si="1">AF5*$C9</f>
        <v>0</v>
      </c>
      <c r="AG9" s="48">
        <f t="shared" si="1"/>
        <v>0.36</v>
      </c>
      <c r="AH9" s="48">
        <f t="shared" si="1"/>
        <v>0.32</v>
      </c>
      <c r="AI9" s="48">
        <f t="shared" si="1"/>
        <v>0.4</v>
      </c>
      <c r="AJ9" s="48">
        <f t="shared" si="1"/>
        <v>0.32</v>
      </c>
      <c r="AK9" s="48">
        <f t="shared" si="1"/>
        <v>0.12</v>
      </c>
      <c r="AL9" s="48">
        <f t="shared" si="1"/>
        <v>0.2</v>
      </c>
      <c r="AM9" s="48">
        <f t="shared" si="1"/>
        <v>0.36</v>
      </c>
      <c r="AN9" s="48">
        <f t="shared" si="1"/>
        <v>0.36</v>
      </c>
      <c r="AO9" s="48">
        <f t="shared" si="1"/>
        <v>0.32</v>
      </c>
      <c r="AP9" s="48">
        <f t="shared" si="1"/>
        <v>0.32</v>
      </c>
      <c r="AQ9" s="48">
        <f t="shared" si="1"/>
        <v>0.24</v>
      </c>
      <c r="AR9" s="48">
        <f t="shared" si="1"/>
        <v>0</v>
      </c>
      <c r="AS9" s="48">
        <f t="shared" si="1"/>
        <v>0.12</v>
      </c>
      <c r="AT9" s="48">
        <f t="shared" si="1"/>
        <v>0.12</v>
      </c>
      <c r="AU9" s="48">
        <f t="shared" si="1"/>
        <v>0</v>
      </c>
      <c r="AV9" s="48">
        <f t="shared" si="1"/>
        <v>0</v>
      </c>
      <c r="AW9" s="48">
        <f t="shared" si="1"/>
        <v>0.12</v>
      </c>
      <c r="AX9" s="48">
        <f t="shared" si="1"/>
        <v>0.12</v>
      </c>
      <c r="AY9" s="48">
        <f t="shared" si="1"/>
        <v>0.32</v>
      </c>
      <c r="AZ9" s="48">
        <f t="shared" si="1"/>
        <v>0</v>
      </c>
      <c r="BA9" s="48">
        <f t="shared" si="1"/>
        <v>0.4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0.2</v>
      </c>
      <c r="BF9" s="48">
        <f t="shared" si="1"/>
        <v>0.12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5"/>
      <c r="BP9" s="5"/>
      <c r="BQ9" s="5"/>
      <c r="BR9" s="5"/>
      <c r="BS9" s="5"/>
      <c r="BT9" s="5"/>
      <c r="BU9" s="5"/>
      <c r="BV9" s="5"/>
    </row>
    <row r="10" spans="2:74 16384:16384">
      <c r="B10" s="287" t="s">
        <v>134</v>
      </c>
      <c r="C10" s="288"/>
      <c r="D10" s="289" t="s">
        <v>152</v>
      </c>
      <c r="E10" s="290"/>
      <c r="F10" s="291"/>
      <c r="G10" s="289" t="s">
        <v>154</v>
      </c>
      <c r="H10" s="290"/>
      <c r="I10" s="291"/>
      <c r="J10" s="289" t="s">
        <v>154</v>
      </c>
      <c r="K10" s="290"/>
      <c r="L10" s="291"/>
      <c r="M10" s="42"/>
      <c r="N10" s="42">
        <v>7</v>
      </c>
      <c r="O10" s="42">
        <v>5</v>
      </c>
      <c r="P10" s="42">
        <v>7</v>
      </c>
      <c r="Q10" s="42"/>
      <c r="R10" s="42">
        <v>5</v>
      </c>
      <c r="S10" s="42"/>
      <c r="T10" s="42"/>
      <c r="U10" s="42"/>
      <c r="V10" s="42">
        <v>4</v>
      </c>
      <c r="W10" s="42">
        <v>5</v>
      </c>
      <c r="X10" s="42">
        <v>6</v>
      </c>
      <c r="Y10" s="42">
        <v>7</v>
      </c>
      <c r="Z10" s="42">
        <v>5</v>
      </c>
      <c r="AA10" s="42"/>
      <c r="AB10" s="42">
        <v>0</v>
      </c>
      <c r="AC10" s="3"/>
      <c r="AD10" s="3"/>
      <c r="AF10" s="45"/>
      <c r="AG10" s="45">
        <v>0</v>
      </c>
      <c r="AH10" s="45">
        <v>3</v>
      </c>
      <c r="AI10" s="45">
        <v>7</v>
      </c>
      <c r="AJ10" s="45">
        <v>3</v>
      </c>
      <c r="AK10" s="45">
        <v>6</v>
      </c>
      <c r="AL10" s="45">
        <v>5</v>
      </c>
      <c r="AM10" s="45">
        <v>0</v>
      </c>
      <c r="AN10" s="45">
        <v>0</v>
      </c>
      <c r="AO10" s="45">
        <v>3</v>
      </c>
      <c r="AP10" s="45">
        <v>3</v>
      </c>
      <c r="AQ10" s="45">
        <v>5</v>
      </c>
      <c r="AR10" s="45"/>
      <c r="AS10" s="45">
        <v>6</v>
      </c>
      <c r="AT10" s="45">
        <v>4</v>
      </c>
      <c r="AU10" s="45"/>
      <c r="AV10" s="45"/>
      <c r="AW10" s="45">
        <v>6</v>
      </c>
      <c r="AX10" s="45">
        <v>4</v>
      </c>
      <c r="AY10" s="45">
        <v>3</v>
      </c>
      <c r="AZ10" s="45"/>
      <c r="BA10" s="45">
        <v>7</v>
      </c>
      <c r="BB10" s="45"/>
      <c r="BC10" s="45"/>
      <c r="BD10" s="45"/>
      <c r="BE10" s="45">
        <v>5</v>
      </c>
      <c r="BF10" s="45">
        <v>6</v>
      </c>
      <c r="BG10" s="45"/>
      <c r="BH10" s="45"/>
      <c r="BI10" s="45"/>
      <c r="BJ10" s="45"/>
      <c r="BK10" s="45"/>
      <c r="BL10" s="45"/>
      <c r="BO10" s="85"/>
      <c r="BP10" s="87"/>
      <c r="BQ10" s="87"/>
      <c r="BR10" s="87"/>
      <c r="BS10" s="87"/>
      <c r="BT10" s="87"/>
      <c r="BU10" s="87"/>
      <c r="BV10" s="87"/>
    </row>
    <row r="11" spans="2:74 16384:16384">
      <c r="B11" s="266" t="s">
        <v>197</v>
      </c>
      <c r="C11" s="267"/>
      <c r="D11" s="283" t="s">
        <v>151</v>
      </c>
      <c r="E11" s="284"/>
      <c r="F11" s="285"/>
      <c r="G11" s="283" t="s">
        <v>198</v>
      </c>
      <c r="H11" s="284"/>
      <c r="I11" s="285"/>
      <c r="J11" s="283" t="s">
        <v>199</v>
      </c>
      <c r="K11" s="284"/>
      <c r="L11" s="28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5"/>
      <c r="BP11" s="87"/>
      <c r="BQ11" s="87"/>
      <c r="BR11" s="87"/>
      <c r="BS11" s="87"/>
      <c r="BT11" s="87"/>
      <c r="BU11" s="87"/>
      <c r="BV11" s="87"/>
    </row>
    <row r="12" spans="2:74 16384:16384">
      <c r="B12" s="266"/>
      <c r="C12" s="267"/>
      <c r="D12" s="283" t="s">
        <v>153</v>
      </c>
      <c r="E12" s="284"/>
      <c r="F12" s="285"/>
      <c r="G12" s="283" t="s">
        <v>155</v>
      </c>
      <c r="H12" s="284"/>
      <c r="I12" s="285"/>
      <c r="J12" s="283" t="s">
        <v>156</v>
      </c>
      <c r="K12" s="284"/>
      <c r="L12" s="28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5"/>
      <c r="BP12" s="87"/>
      <c r="BQ12" s="87"/>
      <c r="BR12" s="87"/>
      <c r="BS12" s="87"/>
      <c r="BT12" s="87"/>
      <c r="BU12" s="87"/>
      <c r="BV12" s="87"/>
    </row>
    <row r="13" spans="2:74 16384:16384" ht="15.75" thickBot="1">
      <c r="B13" s="266"/>
      <c r="C13" s="267"/>
      <c r="D13" s="283" t="s">
        <v>200</v>
      </c>
      <c r="E13" s="286"/>
      <c r="F13" s="285"/>
      <c r="G13" s="283"/>
      <c r="H13" s="286"/>
      <c r="I13" s="285"/>
      <c r="J13" s="283" t="s">
        <v>157</v>
      </c>
      <c r="K13" s="286"/>
      <c r="L13" s="28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5"/>
      <c r="BP13" s="87"/>
      <c r="BQ13" s="87"/>
      <c r="BR13" s="87"/>
      <c r="BS13" s="87"/>
      <c r="BT13" s="87"/>
      <c r="BU13" s="87"/>
      <c r="BV13" s="87"/>
    </row>
    <row r="14" spans="2:74 16384:16384" ht="15.75" thickBot="1">
      <c r="B14" s="35" t="s">
        <v>89</v>
      </c>
      <c r="C14" s="47">
        <v>0.04</v>
      </c>
      <c r="D14" s="298"/>
      <c r="E14" s="299"/>
      <c r="F14" s="300"/>
      <c r="G14" s="301"/>
      <c r="H14" s="302"/>
      <c r="I14" s="300"/>
      <c r="J14" s="298" t="s">
        <v>158</v>
      </c>
      <c r="K14" s="299"/>
      <c r="L14" s="300"/>
      <c r="M14" s="48">
        <f>M10*$C14</f>
        <v>0</v>
      </c>
      <c r="N14" s="48">
        <f t="shared" ref="N14:AB14" si="2">N10*$C14</f>
        <v>0.28000000000000003</v>
      </c>
      <c r="O14" s="48">
        <f t="shared" si="2"/>
        <v>0.2</v>
      </c>
      <c r="P14" s="48">
        <f t="shared" si="2"/>
        <v>0.28000000000000003</v>
      </c>
      <c r="Q14" s="48">
        <f t="shared" si="2"/>
        <v>0</v>
      </c>
      <c r="R14" s="48">
        <f t="shared" si="2"/>
        <v>0.2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0.16</v>
      </c>
      <c r="W14" s="48">
        <f t="shared" si="2"/>
        <v>0.2</v>
      </c>
      <c r="X14" s="48">
        <f t="shared" si="2"/>
        <v>0.24</v>
      </c>
      <c r="Y14" s="48">
        <f t="shared" si="2"/>
        <v>0.28000000000000003</v>
      </c>
      <c r="Z14" s="48">
        <f t="shared" si="2"/>
        <v>0.2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0.12</v>
      </c>
      <c r="AI14" s="48">
        <f t="shared" si="3"/>
        <v>0.28000000000000003</v>
      </c>
      <c r="AJ14" s="48">
        <f t="shared" si="3"/>
        <v>0.12</v>
      </c>
      <c r="AK14" s="48">
        <f t="shared" si="3"/>
        <v>0.24</v>
      </c>
      <c r="AL14" s="48">
        <f t="shared" si="3"/>
        <v>0.2</v>
      </c>
      <c r="AM14" s="48">
        <f t="shared" si="3"/>
        <v>0</v>
      </c>
      <c r="AN14" s="48">
        <f t="shared" si="3"/>
        <v>0</v>
      </c>
      <c r="AO14" s="48">
        <f t="shared" si="3"/>
        <v>0.12</v>
      </c>
      <c r="AP14" s="48">
        <f t="shared" si="3"/>
        <v>0.12</v>
      </c>
      <c r="AQ14" s="48">
        <f t="shared" si="3"/>
        <v>0.2</v>
      </c>
      <c r="AR14" s="48">
        <f t="shared" si="3"/>
        <v>0</v>
      </c>
      <c r="AS14" s="48">
        <f t="shared" si="3"/>
        <v>0.24</v>
      </c>
      <c r="AT14" s="48">
        <f t="shared" si="3"/>
        <v>0.16</v>
      </c>
      <c r="AU14" s="48">
        <f t="shared" si="3"/>
        <v>0</v>
      </c>
      <c r="AV14" s="48">
        <f t="shared" si="3"/>
        <v>0</v>
      </c>
      <c r="AW14" s="48">
        <f t="shared" si="3"/>
        <v>0.24</v>
      </c>
      <c r="AX14" s="48">
        <f t="shared" si="3"/>
        <v>0.16</v>
      </c>
      <c r="AY14" s="48">
        <f t="shared" si="3"/>
        <v>0.12</v>
      </c>
      <c r="AZ14" s="48">
        <f t="shared" si="3"/>
        <v>0</v>
      </c>
      <c r="BA14" s="48">
        <f t="shared" si="3"/>
        <v>0.28000000000000003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0.2</v>
      </c>
      <c r="BF14" s="48">
        <f t="shared" si="3"/>
        <v>0.24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5"/>
      <c r="BP14" s="5"/>
      <c r="BQ14" s="5"/>
      <c r="BR14" s="5"/>
      <c r="BS14" s="5"/>
      <c r="BT14" s="5"/>
      <c r="BU14" s="5"/>
      <c r="BV14" s="5"/>
    </row>
    <row r="15" spans="2:74 16384:16384">
      <c r="B15" s="287" t="s">
        <v>201</v>
      </c>
      <c r="C15" s="288"/>
      <c r="D15" s="303" t="s">
        <v>159</v>
      </c>
      <c r="E15" s="304"/>
      <c r="F15" s="305"/>
      <c r="G15" s="303" t="s">
        <v>202</v>
      </c>
      <c r="H15" s="304"/>
      <c r="I15" s="305"/>
      <c r="J15" s="303" t="s">
        <v>167</v>
      </c>
      <c r="K15" s="304"/>
      <c r="L15" s="305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5"/>
      <c r="BP15" s="87"/>
      <c r="BQ15" s="87"/>
      <c r="BR15" s="87"/>
      <c r="BS15" s="87"/>
      <c r="BT15" s="87"/>
      <c r="BU15" s="87"/>
      <c r="BV15" s="87"/>
      <c r="XFD15" s="7"/>
    </row>
    <row r="16" spans="2:74 16384:16384">
      <c r="B16" s="266" t="s">
        <v>135</v>
      </c>
      <c r="C16" s="267"/>
      <c r="D16" s="292" t="s">
        <v>160</v>
      </c>
      <c r="E16" s="293"/>
      <c r="F16" s="294"/>
      <c r="G16" s="292" t="s">
        <v>203</v>
      </c>
      <c r="H16" s="293"/>
      <c r="I16" s="294"/>
      <c r="J16" s="295" t="s">
        <v>168</v>
      </c>
      <c r="K16" s="296"/>
      <c r="L16" s="297"/>
      <c r="M16" s="43"/>
      <c r="N16" s="43">
        <v>8</v>
      </c>
      <c r="O16" s="43">
        <v>4</v>
      </c>
      <c r="P16" s="43">
        <v>8</v>
      </c>
      <c r="Q16" s="43"/>
      <c r="R16" s="43">
        <v>4</v>
      </c>
      <c r="S16" s="43"/>
      <c r="T16" s="43"/>
      <c r="U16" s="43"/>
      <c r="V16" s="43">
        <v>3</v>
      </c>
      <c r="W16" s="43">
        <v>4</v>
      </c>
      <c r="X16" s="43">
        <v>3</v>
      </c>
      <c r="Y16" s="43">
        <v>8</v>
      </c>
      <c r="Z16" s="43">
        <v>4</v>
      </c>
      <c r="AA16" s="43"/>
      <c r="AB16" s="43">
        <v>0</v>
      </c>
      <c r="AC16" s="3"/>
      <c r="AD16" s="3"/>
      <c r="AF16" s="46"/>
      <c r="AG16" s="46">
        <v>0</v>
      </c>
      <c r="AH16" s="46">
        <v>6</v>
      </c>
      <c r="AI16" s="46">
        <v>8</v>
      </c>
      <c r="AJ16" s="46">
        <v>6</v>
      </c>
      <c r="AK16" s="46">
        <v>3</v>
      </c>
      <c r="AL16" s="46">
        <v>0</v>
      </c>
      <c r="AM16" s="46">
        <v>0</v>
      </c>
      <c r="AN16" s="46">
        <v>0</v>
      </c>
      <c r="AO16" s="46">
        <v>6</v>
      </c>
      <c r="AP16" s="46">
        <v>6</v>
      </c>
      <c r="AQ16" s="46">
        <v>4</v>
      </c>
      <c r="AR16" s="46"/>
      <c r="AS16" s="46">
        <v>3</v>
      </c>
      <c r="AT16" s="46">
        <v>3</v>
      </c>
      <c r="AU16" s="46"/>
      <c r="AV16" s="46"/>
      <c r="AW16" s="46">
        <v>3</v>
      </c>
      <c r="AX16" s="46">
        <v>3</v>
      </c>
      <c r="AY16" s="46">
        <v>6</v>
      </c>
      <c r="AZ16" s="46"/>
      <c r="BA16" s="46">
        <v>8</v>
      </c>
      <c r="BB16" s="46"/>
      <c r="BC16" s="46"/>
      <c r="BD16" s="46"/>
      <c r="BE16" s="46">
        <v>0</v>
      </c>
      <c r="BF16" s="46">
        <v>3</v>
      </c>
      <c r="BG16" s="46"/>
      <c r="BH16" s="46"/>
      <c r="BI16" s="46"/>
      <c r="BJ16" s="46"/>
      <c r="BK16" s="46"/>
      <c r="BL16" s="46"/>
      <c r="BO16" s="85"/>
      <c r="BP16" s="87"/>
      <c r="BQ16" s="87"/>
      <c r="BR16" s="87"/>
      <c r="BS16" s="87"/>
      <c r="BT16" s="87"/>
      <c r="BU16" s="87"/>
      <c r="BV16" s="87"/>
      <c r="XFD16" s="8"/>
    </row>
    <row r="17" spans="2:74 16384:16384">
      <c r="B17" s="266" t="s">
        <v>136</v>
      </c>
      <c r="C17" s="267"/>
      <c r="D17" s="292" t="s">
        <v>204</v>
      </c>
      <c r="E17" s="293"/>
      <c r="F17" s="294"/>
      <c r="G17" s="295" t="s">
        <v>163</v>
      </c>
      <c r="H17" s="296"/>
      <c r="I17" s="297"/>
      <c r="J17" s="292" t="s">
        <v>169</v>
      </c>
      <c r="K17" s="293"/>
      <c r="L17" s="29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5"/>
      <c r="BP17" s="87"/>
      <c r="BQ17" s="87"/>
      <c r="BR17" s="87"/>
      <c r="BS17" s="87"/>
      <c r="BT17" s="87"/>
      <c r="BU17" s="87"/>
      <c r="BV17" s="87"/>
      <c r="XFD17" s="8"/>
    </row>
    <row r="18" spans="2:74 16384:16384" ht="12.75" customHeight="1">
      <c r="B18" s="315" t="s">
        <v>137</v>
      </c>
      <c r="C18" s="316"/>
      <c r="D18" s="292" t="s">
        <v>161</v>
      </c>
      <c r="E18" s="317"/>
      <c r="F18" s="294"/>
      <c r="G18" s="292" t="s">
        <v>164</v>
      </c>
      <c r="H18" s="317"/>
      <c r="I18" s="294"/>
      <c r="J18" s="292" t="s">
        <v>205</v>
      </c>
      <c r="K18" s="317"/>
      <c r="L18" s="29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5"/>
      <c r="BP18" s="87"/>
      <c r="BQ18" s="87"/>
      <c r="BR18" s="87"/>
      <c r="BS18" s="87"/>
      <c r="BT18" s="87"/>
      <c r="BU18" s="87"/>
      <c r="BV18" s="87"/>
      <c r="XFD18" s="8"/>
    </row>
    <row r="19" spans="2:74 16384:16384" ht="12.75" customHeight="1" thickBot="1">
      <c r="B19" s="315"/>
      <c r="C19" s="316"/>
      <c r="D19" s="292" t="s">
        <v>162</v>
      </c>
      <c r="E19" s="317"/>
      <c r="F19" s="294"/>
      <c r="G19" s="292" t="s">
        <v>165</v>
      </c>
      <c r="H19" s="317"/>
      <c r="I19" s="294"/>
      <c r="J19" s="292" t="s">
        <v>135</v>
      </c>
      <c r="K19" s="317"/>
      <c r="L19" s="294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5"/>
      <c r="BP19" s="87"/>
      <c r="BQ19" s="87"/>
      <c r="BR19" s="87"/>
      <c r="BS19" s="87"/>
      <c r="BT19" s="87"/>
      <c r="BU19" s="87"/>
      <c r="BV19" s="87"/>
      <c r="XFD19" s="8"/>
    </row>
    <row r="20" spans="2:74 16384:16384" ht="12.75" customHeight="1" thickBot="1">
      <c r="B20" s="35" t="s">
        <v>89</v>
      </c>
      <c r="C20" s="47">
        <v>0.04</v>
      </c>
      <c r="D20" s="306"/>
      <c r="E20" s="307"/>
      <c r="F20" s="308"/>
      <c r="G20" s="309" t="s">
        <v>166</v>
      </c>
      <c r="H20" s="310"/>
      <c r="I20" s="311"/>
      <c r="J20" s="309" t="s">
        <v>170</v>
      </c>
      <c r="K20" s="310"/>
      <c r="L20" s="311"/>
      <c r="M20" s="48">
        <f>M16*$C20</f>
        <v>0</v>
      </c>
      <c r="N20" s="48">
        <f t="shared" ref="N20:AB20" si="4">N16*$C20</f>
        <v>0.32</v>
      </c>
      <c r="O20" s="48">
        <f t="shared" si="4"/>
        <v>0.16</v>
      </c>
      <c r="P20" s="48">
        <f t="shared" si="4"/>
        <v>0.32</v>
      </c>
      <c r="Q20" s="48">
        <f t="shared" si="4"/>
        <v>0</v>
      </c>
      <c r="R20" s="48">
        <f t="shared" si="4"/>
        <v>0.16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0.12</v>
      </c>
      <c r="W20" s="48">
        <f t="shared" si="4"/>
        <v>0.16</v>
      </c>
      <c r="X20" s="48">
        <f t="shared" si="4"/>
        <v>0.12</v>
      </c>
      <c r="Y20" s="48">
        <f t="shared" si="4"/>
        <v>0.32</v>
      </c>
      <c r="Z20" s="48">
        <f t="shared" si="4"/>
        <v>0.16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0.24</v>
      </c>
      <c r="AI20" s="48">
        <f t="shared" si="5"/>
        <v>0.32</v>
      </c>
      <c r="AJ20" s="48">
        <f t="shared" si="5"/>
        <v>0.24</v>
      </c>
      <c r="AK20" s="48">
        <f t="shared" si="5"/>
        <v>0.12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0.24</v>
      </c>
      <c r="AP20" s="48">
        <f t="shared" si="5"/>
        <v>0.24</v>
      </c>
      <c r="AQ20" s="48">
        <f t="shared" si="5"/>
        <v>0.16</v>
      </c>
      <c r="AR20" s="48">
        <f t="shared" si="5"/>
        <v>0</v>
      </c>
      <c r="AS20" s="48">
        <f t="shared" si="5"/>
        <v>0.12</v>
      </c>
      <c r="AT20" s="48">
        <f t="shared" si="5"/>
        <v>0.12</v>
      </c>
      <c r="AU20" s="48">
        <f t="shared" si="5"/>
        <v>0</v>
      </c>
      <c r="AV20" s="48">
        <f t="shared" si="5"/>
        <v>0</v>
      </c>
      <c r="AW20" s="48">
        <f t="shared" si="5"/>
        <v>0.12</v>
      </c>
      <c r="AX20" s="48">
        <f t="shared" si="5"/>
        <v>0.12</v>
      </c>
      <c r="AY20" s="48">
        <f t="shared" si="5"/>
        <v>0.24</v>
      </c>
      <c r="AZ20" s="48">
        <f t="shared" si="5"/>
        <v>0</v>
      </c>
      <c r="BA20" s="48">
        <f t="shared" si="5"/>
        <v>0.32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0.12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5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87" t="s">
        <v>206</v>
      </c>
      <c r="C21" s="288"/>
      <c r="D21" s="312" t="s">
        <v>171</v>
      </c>
      <c r="E21" s="313"/>
      <c r="F21" s="314"/>
      <c r="G21" s="312" t="s">
        <v>174</v>
      </c>
      <c r="H21" s="313"/>
      <c r="I21" s="314"/>
      <c r="J21" s="312" t="s">
        <v>177</v>
      </c>
      <c r="K21" s="313"/>
      <c r="L21" s="314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5"/>
      <c r="BP21" s="87"/>
      <c r="BQ21" s="87"/>
      <c r="BR21" s="87"/>
      <c r="BS21" s="87"/>
      <c r="BT21" s="87"/>
      <c r="BU21" s="87"/>
      <c r="BV21" s="87"/>
    </row>
    <row r="22" spans="2:74 16384:16384" ht="12.75" customHeight="1">
      <c r="B22" s="266" t="s">
        <v>138</v>
      </c>
      <c r="C22" s="267"/>
      <c r="D22" s="318" t="s">
        <v>172</v>
      </c>
      <c r="E22" s="321"/>
      <c r="F22" s="320"/>
      <c r="G22" s="318" t="s">
        <v>175</v>
      </c>
      <c r="H22" s="321"/>
      <c r="I22" s="320"/>
      <c r="J22" s="318" t="s">
        <v>178</v>
      </c>
      <c r="K22" s="321"/>
      <c r="L22" s="320"/>
      <c r="M22" s="44"/>
      <c r="N22" s="44">
        <v>7</v>
      </c>
      <c r="O22" s="44">
        <v>7</v>
      </c>
      <c r="P22" s="44">
        <v>7</v>
      </c>
      <c r="Q22" s="44"/>
      <c r="R22" s="44">
        <v>7</v>
      </c>
      <c r="S22" s="44"/>
      <c r="T22" s="44"/>
      <c r="U22" s="44"/>
      <c r="V22" s="44">
        <v>0</v>
      </c>
      <c r="W22" s="44">
        <v>7</v>
      </c>
      <c r="X22" s="44">
        <v>0</v>
      </c>
      <c r="Y22" s="44">
        <v>7</v>
      </c>
      <c r="Z22" s="44">
        <v>7</v>
      </c>
      <c r="AA22" s="44"/>
      <c r="AB22" s="44">
        <v>0</v>
      </c>
      <c r="AC22" s="3"/>
      <c r="AD22" s="3"/>
      <c r="AF22" s="46"/>
      <c r="AG22" s="46">
        <v>0</v>
      </c>
      <c r="AH22" s="46">
        <v>3</v>
      </c>
      <c r="AI22" s="46">
        <v>7</v>
      </c>
      <c r="AJ22" s="46">
        <v>3</v>
      </c>
      <c r="AK22" s="46">
        <v>0</v>
      </c>
      <c r="AL22" s="46">
        <v>0</v>
      </c>
      <c r="AM22" s="46">
        <v>0</v>
      </c>
      <c r="AN22" s="46">
        <v>0</v>
      </c>
      <c r="AO22" s="46">
        <v>3</v>
      </c>
      <c r="AP22" s="46">
        <v>3</v>
      </c>
      <c r="AQ22" s="46">
        <v>7</v>
      </c>
      <c r="AR22" s="46"/>
      <c r="AS22" s="46">
        <v>0</v>
      </c>
      <c r="AT22" s="46">
        <v>0</v>
      </c>
      <c r="AU22" s="46"/>
      <c r="AV22" s="46"/>
      <c r="AW22" s="46">
        <v>0</v>
      </c>
      <c r="AX22" s="46">
        <v>0</v>
      </c>
      <c r="AY22" s="46">
        <v>3</v>
      </c>
      <c r="AZ22" s="46"/>
      <c r="BA22" s="46">
        <v>7</v>
      </c>
      <c r="BB22" s="46"/>
      <c r="BC22" s="46"/>
      <c r="BD22" s="46"/>
      <c r="BE22" s="46">
        <v>0</v>
      </c>
      <c r="BF22" s="46">
        <v>0</v>
      </c>
      <c r="BG22" s="46"/>
      <c r="BH22" s="46"/>
      <c r="BI22" s="46"/>
      <c r="BJ22" s="46"/>
      <c r="BK22" s="46"/>
      <c r="BL22" s="46"/>
      <c r="BO22" s="85"/>
      <c r="BP22" s="87"/>
      <c r="BQ22" s="87"/>
      <c r="BR22" s="87"/>
      <c r="BS22" s="87"/>
      <c r="BT22" s="87"/>
      <c r="BU22" s="87"/>
      <c r="BV22" s="87"/>
    </row>
    <row r="23" spans="2:74 16384:16384" ht="12.75" customHeight="1">
      <c r="B23" s="266" t="s">
        <v>207</v>
      </c>
      <c r="C23" s="267"/>
      <c r="D23" s="318" t="s">
        <v>173</v>
      </c>
      <c r="E23" s="321"/>
      <c r="F23" s="320"/>
      <c r="G23" s="318" t="s">
        <v>176</v>
      </c>
      <c r="H23" s="321"/>
      <c r="I23" s="320"/>
      <c r="J23" s="318" t="s">
        <v>208</v>
      </c>
      <c r="K23" s="321"/>
      <c r="L23" s="320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5"/>
      <c r="BP23" s="87"/>
      <c r="BQ23" s="87"/>
      <c r="BR23" s="87"/>
      <c r="BS23" s="87"/>
      <c r="BT23" s="87"/>
      <c r="BU23" s="87"/>
      <c r="BV23" s="87"/>
    </row>
    <row r="24" spans="2:74 16384:16384" ht="12.75" customHeight="1">
      <c r="B24" s="266"/>
      <c r="C24" s="267"/>
      <c r="D24" s="318" t="s">
        <v>209</v>
      </c>
      <c r="E24" s="319"/>
      <c r="F24" s="320"/>
      <c r="G24" s="318" t="s">
        <v>210</v>
      </c>
      <c r="H24" s="319"/>
      <c r="I24" s="320"/>
      <c r="J24" s="318" t="s">
        <v>179</v>
      </c>
      <c r="K24" s="319"/>
      <c r="L24" s="320"/>
      <c r="M24" s="23"/>
      <c r="N24" s="23"/>
      <c r="O24" s="23"/>
      <c r="P24" s="23"/>
      <c r="Q24" s="23"/>
      <c r="R24" s="23" t="s">
        <v>218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5"/>
      <c r="BP24" s="87"/>
      <c r="BQ24" s="87"/>
      <c r="BR24" s="87"/>
      <c r="BS24" s="87"/>
      <c r="BT24" s="87"/>
      <c r="BU24" s="87"/>
      <c r="BV24" s="87"/>
    </row>
    <row r="25" spans="2:74 16384:16384" ht="12.75" customHeight="1" thickBot="1">
      <c r="B25" s="315"/>
      <c r="C25" s="316"/>
      <c r="D25" s="318" t="s">
        <v>211</v>
      </c>
      <c r="E25" s="319"/>
      <c r="F25" s="320"/>
      <c r="G25" s="318" t="s">
        <v>211</v>
      </c>
      <c r="H25" s="319"/>
      <c r="I25" s="320"/>
      <c r="J25" s="318" t="s">
        <v>212</v>
      </c>
      <c r="K25" s="319"/>
      <c r="L25" s="32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5"/>
      <c r="BP25" s="87"/>
      <c r="BQ25" s="87"/>
      <c r="BR25" s="87"/>
      <c r="BS25" s="87"/>
      <c r="BT25" s="87"/>
      <c r="BU25" s="87"/>
      <c r="BV25" s="87"/>
    </row>
    <row r="26" spans="2:74 16384:16384" ht="12.75" customHeight="1" thickBot="1">
      <c r="B26" s="35" t="s">
        <v>89</v>
      </c>
      <c r="C26" s="47">
        <v>0.04</v>
      </c>
      <c r="D26" s="325"/>
      <c r="E26" s="326"/>
      <c r="F26" s="327"/>
      <c r="G26" s="325"/>
      <c r="H26" s="326"/>
      <c r="I26" s="327"/>
      <c r="J26" s="325"/>
      <c r="K26" s="326"/>
      <c r="L26" s="327"/>
      <c r="M26" s="48">
        <f>M22*$C26</f>
        <v>0</v>
      </c>
      <c r="N26" s="48">
        <f t="shared" ref="N26:AB26" si="6">N22*$C26</f>
        <v>0.28000000000000003</v>
      </c>
      <c r="O26" s="48">
        <f t="shared" si="6"/>
        <v>0.28000000000000003</v>
      </c>
      <c r="P26" s="48">
        <f t="shared" si="6"/>
        <v>0.28000000000000003</v>
      </c>
      <c r="Q26" s="48">
        <f t="shared" si="6"/>
        <v>0</v>
      </c>
      <c r="R26" s="48">
        <f t="shared" si="6"/>
        <v>0.28000000000000003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0.28000000000000003</v>
      </c>
      <c r="X26" s="48">
        <f t="shared" si="6"/>
        <v>0</v>
      </c>
      <c r="Y26" s="48">
        <f t="shared" si="6"/>
        <v>0.28000000000000003</v>
      </c>
      <c r="Z26" s="48">
        <f t="shared" si="6"/>
        <v>0.28000000000000003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0.12</v>
      </c>
      <c r="AI26" s="48">
        <f t="shared" si="7"/>
        <v>0.28000000000000003</v>
      </c>
      <c r="AJ26" s="48">
        <f t="shared" si="7"/>
        <v>0.12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0.12</v>
      </c>
      <c r="AP26" s="48">
        <f t="shared" si="7"/>
        <v>0.12</v>
      </c>
      <c r="AQ26" s="48">
        <f t="shared" si="7"/>
        <v>0.28000000000000003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0.12</v>
      </c>
      <c r="AZ26" s="48">
        <f t="shared" si="7"/>
        <v>0</v>
      </c>
      <c r="BA26" s="48">
        <f t="shared" si="7"/>
        <v>0.28000000000000003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5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87" t="s">
        <v>139</v>
      </c>
      <c r="C27" s="288"/>
      <c r="D27" s="328" t="s">
        <v>180</v>
      </c>
      <c r="E27" s="329"/>
      <c r="F27" s="330"/>
      <c r="G27" s="328" t="s">
        <v>185</v>
      </c>
      <c r="H27" s="329"/>
      <c r="I27" s="330"/>
      <c r="J27" s="328" t="s">
        <v>189</v>
      </c>
      <c r="K27" s="329"/>
      <c r="L27" s="33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5"/>
      <c r="BP27" s="87"/>
      <c r="BQ27" s="87"/>
      <c r="BR27" s="87"/>
      <c r="BS27" s="87"/>
      <c r="BT27" s="87"/>
      <c r="BU27" s="87"/>
      <c r="BV27" s="87"/>
    </row>
    <row r="28" spans="2:74 16384:16384" ht="12.75" customHeight="1">
      <c r="B28" s="266" t="s">
        <v>183</v>
      </c>
      <c r="C28" s="267"/>
      <c r="D28" s="322" t="s">
        <v>181</v>
      </c>
      <c r="E28" s="323"/>
      <c r="F28" s="324"/>
      <c r="G28" s="322" t="s">
        <v>186</v>
      </c>
      <c r="H28" s="323"/>
      <c r="I28" s="324"/>
      <c r="J28" s="322" t="s">
        <v>190</v>
      </c>
      <c r="K28" s="323"/>
      <c r="L28" s="324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5"/>
      <c r="BP28" s="87"/>
      <c r="BQ28" s="87"/>
      <c r="BR28" s="87"/>
      <c r="BS28" s="87"/>
      <c r="BT28" s="87"/>
      <c r="BU28" s="87"/>
      <c r="BV28" s="87"/>
    </row>
    <row r="29" spans="2:74 16384:16384" ht="12.75" customHeight="1">
      <c r="B29" s="266" t="s">
        <v>184</v>
      </c>
      <c r="C29" s="267"/>
      <c r="D29" s="322" t="s">
        <v>182</v>
      </c>
      <c r="E29" s="323"/>
      <c r="F29" s="324"/>
      <c r="G29" s="322" t="s">
        <v>187</v>
      </c>
      <c r="H29" s="323"/>
      <c r="I29" s="324"/>
      <c r="J29" s="322" t="s">
        <v>191</v>
      </c>
      <c r="K29" s="323"/>
      <c r="L29" s="324"/>
      <c r="M29" s="44"/>
      <c r="N29" s="44">
        <v>0</v>
      </c>
      <c r="O29" s="44">
        <v>6</v>
      </c>
      <c r="P29" s="44">
        <v>0</v>
      </c>
      <c r="Q29" s="44"/>
      <c r="R29" s="44">
        <v>6</v>
      </c>
      <c r="S29" s="44"/>
      <c r="T29" s="44"/>
      <c r="U29" s="44"/>
      <c r="V29" s="44">
        <v>0</v>
      </c>
      <c r="W29" s="44">
        <v>6</v>
      </c>
      <c r="X29" s="44">
        <v>0</v>
      </c>
      <c r="Y29" s="44">
        <v>0</v>
      </c>
      <c r="Z29" s="44">
        <v>6</v>
      </c>
      <c r="AA29" s="44"/>
      <c r="AB29" s="44">
        <v>0</v>
      </c>
      <c r="AC29" s="3"/>
      <c r="AD29" s="3"/>
      <c r="AF29" s="46"/>
      <c r="AG29" s="46">
        <v>0</v>
      </c>
      <c r="AH29" s="46">
        <v>4</v>
      </c>
      <c r="AI29" s="46">
        <v>0</v>
      </c>
      <c r="AJ29" s="46">
        <v>4</v>
      </c>
      <c r="AK29" s="46">
        <v>0</v>
      </c>
      <c r="AL29" s="46">
        <v>0</v>
      </c>
      <c r="AM29" s="46">
        <v>0</v>
      </c>
      <c r="AN29" s="46">
        <v>0</v>
      </c>
      <c r="AO29" s="46">
        <v>4</v>
      </c>
      <c r="AP29" s="46">
        <v>4</v>
      </c>
      <c r="AQ29" s="46">
        <v>6</v>
      </c>
      <c r="AR29" s="46"/>
      <c r="AS29" s="46">
        <v>0</v>
      </c>
      <c r="AT29" s="46">
        <v>0</v>
      </c>
      <c r="AU29" s="46"/>
      <c r="AV29" s="46"/>
      <c r="AW29" s="46">
        <v>0</v>
      </c>
      <c r="AX29" s="46">
        <v>0</v>
      </c>
      <c r="AY29" s="46">
        <v>4</v>
      </c>
      <c r="AZ29" s="46"/>
      <c r="BA29" s="46">
        <v>0</v>
      </c>
      <c r="BB29" s="46"/>
      <c r="BC29" s="46"/>
      <c r="BD29" s="46"/>
      <c r="BE29" s="46">
        <v>0</v>
      </c>
      <c r="BF29" s="46">
        <v>0</v>
      </c>
      <c r="BG29" s="46"/>
      <c r="BH29" s="46"/>
      <c r="BI29" s="46"/>
      <c r="BJ29" s="46"/>
      <c r="BK29" s="46"/>
      <c r="BL29" s="46"/>
      <c r="BO29" s="85"/>
      <c r="BP29" s="87"/>
      <c r="BQ29" s="87"/>
      <c r="BR29" s="87"/>
      <c r="BS29" s="87"/>
      <c r="BT29" s="87"/>
      <c r="BU29" s="87"/>
      <c r="BV29" s="87"/>
    </row>
    <row r="30" spans="2:74 16384:16384" ht="12.75" customHeight="1">
      <c r="B30" s="315"/>
      <c r="C30" s="316"/>
      <c r="D30" s="322"/>
      <c r="E30" s="323"/>
      <c r="F30" s="324"/>
      <c r="G30" s="322" t="s">
        <v>188</v>
      </c>
      <c r="H30" s="323"/>
      <c r="I30" s="324"/>
      <c r="J30" s="322" t="s">
        <v>213</v>
      </c>
      <c r="K30" s="323"/>
      <c r="L30" s="32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5"/>
      <c r="BP30" s="87"/>
      <c r="BQ30" s="87"/>
      <c r="BR30" s="87"/>
      <c r="BS30" s="87"/>
      <c r="BT30" s="87"/>
      <c r="BU30" s="87"/>
      <c r="BV30" s="87"/>
    </row>
    <row r="31" spans="2:74 16384:16384" ht="12.75" customHeight="1">
      <c r="B31" s="315"/>
      <c r="C31" s="316"/>
      <c r="D31" s="322"/>
      <c r="E31" s="338"/>
      <c r="F31" s="324"/>
      <c r="G31" s="322"/>
      <c r="H31" s="338"/>
      <c r="I31" s="324"/>
      <c r="J31" s="322" t="s">
        <v>192</v>
      </c>
      <c r="K31" s="338"/>
      <c r="L31" s="324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5"/>
      <c r="BP31" s="87"/>
      <c r="BQ31" s="87"/>
      <c r="BR31" s="87"/>
      <c r="BS31" s="87"/>
      <c r="BT31" s="87"/>
      <c r="BU31" s="87"/>
      <c r="BV31" s="87"/>
    </row>
    <row r="32" spans="2:74 16384:16384" ht="12.75" customHeight="1" thickBot="1">
      <c r="B32" s="315"/>
      <c r="C32" s="316"/>
      <c r="D32" s="322"/>
      <c r="E32" s="338"/>
      <c r="F32" s="324"/>
      <c r="G32" s="322"/>
      <c r="H32" s="338"/>
      <c r="I32" s="324"/>
      <c r="J32" s="322" t="s">
        <v>193</v>
      </c>
      <c r="K32" s="338"/>
      <c r="L32" s="324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5"/>
      <c r="BP32" s="87"/>
      <c r="BQ32" s="87"/>
      <c r="BR32" s="87"/>
      <c r="BS32" s="87"/>
      <c r="BT32" s="87"/>
      <c r="BU32" s="87"/>
      <c r="BV32" s="87"/>
    </row>
    <row r="33" spans="2:74" ht="15.75" thickBot="1">
      <c r="B33" s="35" t="s">
        <v>89</v>
      </c>
      <c r="C33" s="47">
        <v>0.04</v>
      </c>
      <c r="D33" s="339"/>
      <c r="E33" s="340"/>
      <c r="F33" s="341"/>
      <c r="G33" s="339"/>
      <c r="H33" s="340"/>
      <c r="I33" s="341"/>
      <c r="J33" s="339"/>
      <c r="K33" s="340"/>
      <c r="L33" s="341"/>
      <c r="M33" s="48">
        <f>M29*$C33</f>
        <v>0</v>
      </c>
      <c r="N33" s="48">
        <f t="shared" ref="N33:AB33" si="8">N29*$C33</f>
        <v>0</v>
      </c>
      <c r="O33" s="48">
        <f t="shared" si="8"/>
        <v>0.24</v>
      </c>
      <c r="P33" s="48">
        <f t="shared" si="8"/>
        <v>0</v>
      </c>
      <c r="Q33" s="48">
        <f t="shared" si="8"/>
        <v>0</v>
      </c>
      <c r="R33" s="48">
        <f t="shared" si="8"/>
        <v>0.24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0.24</v>
      </c>
      <c r="X33" s="48">
        <f t="shared" si="8"/>
        <v>0</v>
      </c>
      <c r="Y33" s="48">
        <f t="shared" si="8"/>
        <v>0</v>
      </c>
      <c r="Z33" s="48">
        <f t="shared" si="8"/>
        <v>0.24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0.16</v>
      </c>
      <c r="AI33" s="48">
        <f t="shared" si="9"/>
        <v>0</v>
      </c>
      <c r="AJ33" s="48">
        <f t="shared" si="9"/>
        <v>0.16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0.16</v>
      </c>
      <c r="AP33" s="48">
        <f t="shared" si="9"/>
        <v>0.16</v>
      </c>
      <c r="AQ33" s="48">
        <f t="shared" si="9"/>
        <v>0.24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0.16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5"/>
      <c r="BP33" s="5"/>
      <c r="BQ33" s="5"/>
      <c r="BR33" s="5"/>
      <c r="BS33" s="5"/>
      <c r="BT33" s="5"/>
      <c r="BU33" s="5"/>
      <c r="BV33" s="5"/>
    </row>
    <row r="34" spans="2:74">
      <c r="B34" s="331" t="s">
        <v>21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49">
        <f>M9+M14+M20+M26+M33</f>
        <v>0</v>
      </c>
      <c r="N34" s="49">
        <f>N9+N14+N20+N26+N33</f>
        <v>1.28</v>
      </c>
      <c r="O34" s="49">
        <f t="shared" ref="O34:AB34" si="10">O9+O14+O20+O26+O33</f>
        <v>1.1200000000000001</v>
      </c>
      <c r="P34" s="49">
        <f t="shared" si="10"/>
        <v>1.28</v>
      </c>
      <c r="Q34" s="49">
        <f t="shared" si="10"/>
        <v>0</v>
      </c>
      <c r="R34" s="49">
        <f t="shared" si="10"/>
        <v>1.1200000000000001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0.4</v>
      </c>
      <c r="W34" s="49">
        <f t="shared" si="10"/>
        <v>1.1200000000000001</v>
      </c>
      <c r="X34" s="49">
        <f t="shared" si="10"/>
        <v>0.48</v>
      </c>
      <c r="Y34" s="49">
        <f t="shared" si="10"/>
        <v>1.28</v>
      </c>
      <c r="Z34" s="49">
        <f t="shared" si="10"/>
        <v>1.1200000000000001</v>
      </c>
      <c r="AA34" s="49">
        <f t="shared" si="10"/>
        <v>0</v>
      </c>
      <c r="AB34" s="49">
        <f t="shared" si="10"/>
        <v>0.36</v>
      </c>
      <c r="AC34" s="3"/>
      <c r="AD34" s="3"/>
      <c r="AF34" s="49">
        <f t="shared" ref="AF34:BI34" si="11">AF9+AF14+AF20+AF26+AF33</f>
        <v>0</v>
      </c>
      <c r="AG34" s="49">
        <f t="shared" si="11"/>
        <v>0.36</v>
      </c>
      <c r="AH34" s="49">
        <f t="shared" si="11"/>
        <v>0.96</v>
      </c>
      <c r="AI34" s="49">
        <f>AI9+AI14+AI20+AI26+AI33</f>
        <v>1.28</v>
      </c>
      <c r="AJ34" s="49">
        <f t="shared" si="11"/>
        <v>0.96</v>
      </c>
      <c r="AK34" s="49">
        <f t="shared" si="11"/>
        <v>0.48</v>
      </c>
      <c r="AL34" s="49">
        <f t="shared" si="11"/>
        <v>0.4</v>
      </c>
      <c r="AM34" s="49">
        <f t="shared" si="11"/>
        <v>0.36</v>
      </c>
      <c r="AN34" s="49">
        <f t="shared" si="11"/>
        <v>0.36</v>
      </c>
      <c r="AO34" s="49">
        <f t="shared" si="11"/>
        <v>0.96</v>
      </c>
      <c r="AP34" s="49">
        <f t="shared" si="11"/>
        <v>0.96</v>
      </c>
      <c r="AQ34" s="49">
        <f t="shared" si="11"/>
        <v>1.1200000000000001</v>
      </c>
      <c r="AR34" s="49">
        <f t="shared" si="11"/>
        <v>0</v>
      </c>
      <c r="AS34" s="49">
        <f t="shared" si="11"/>
        <v>0.48</v>
      </c>
      <c r="AT34" s="49">
        <f t="shared" si="11"/>
        <v>0.4</v>
      </c>
      <c r="AU34" s="49">
        <f t="shared" si="11"/>
        <v>0</v>
      </c>
      <c r="AV34" s="49">
        <f t="shared" si="11"/>
        <v>0</v>
      </c>
      <c r="AW34" s="49">
        <f t="shared" si="11"/>
        <v>0.48</v>
      </c>
      <c r="AX34" s="49">
        <f t="shared" si="11"/>
        <v>0.4</v>
      </c>
      <c r="AY34" s="49">
        <f t="shared" si="11"/>
        <v>0.96</v>
      </c>
      <c r="AZ34" s="49">
        <f t="shared" si="11"/>
        <v>0</v>
      </c>
      <c r="BA34" s="49">
        <f t="shared" si="11"/>
        <v>1.28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0.4</v>
      </c>
      <c r="BF34" s="49">
        <f t="shared" si="11"/>
        <v>0.48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5"/>
      <c r="BP34" s="5"/>
      <c r="BQ34" s="5"/>
      <c r="BR34" s="5"/>
      <c r="BS34" s="5"/>
      <c r="BT34" s="5"/>
      <c r="BU34" s="5"/>
      <c r="BV34" s="5"/>
    </row>
    <row r="35" spans="2:74">
      <c r="B35" s="333" t="s">
        <v>20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5"/>
      <c r="BP35" s="87"/>
      <c r="BQ35" s="87"/>
      <c r="BR35" s="87"/>
      <c r="BS35" s="87"/>
      <c r="BT35" s="87"/>
      <c r="BU35" s="87"/>
      <c r="BV35" s="87"/>
    </row>
    <row r="36" spans="2:74" ht="15.75" thickBot="1">
      <c r="B36" s="335" t="s">
        <v>21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4"/>
      <c r="BQ36" s="84"/>
      <c r="BR36" s="84"/>
      <c r="BS36" s="84"/>
      <c r="BT36" s="84"/>
      <c r="BU36" s="84"/>
      <c r="BV36" s="84"/>
    </row>
  </sheetData>
  <mergeCells count="128"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topLeftCell="AC1" zoomScale="96" zoomScaleNormal="96" workbookViewId="0">
      <selection activeCell="BL30" sqref="BL30"/>
    </sheetView>
  </sheetViews>
  <sheetFormatPr baseColWidth="10" defaultColWidth="4" defaultRowHeight="15"/>
  <cols>
    <col min="6" max="6" width="6.140625" bestFit="1" customWidth="1"/>
    <col min="78" max="79" width="4" hidden="1" customWidth="1"/>
    <col min="80" max="80" width="0" hidden="1" customWidth="1"/>
  </cols>
  <sheetData>
    <row r="1" spans="1:80" ht="15.75" thickBot="1">
      <c r="A1" s="356" t="s">
        <v>93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 t="s">
        <v>45</v>
      </c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</row>
    <row r="2" spans="1:80" ht="15.75" thickBot="1">
      <c r="B2" s="17"/>
      <c r="C2" s="243" t="s">
        <v>46</v>
      </c>
      <c r="D2" s="243"/>
      <c r="E2" s="243"/>
      <c r="F2" s="243"/>
      <c r="G2" s="243"/>
      <c r="H2" s="243" t="s">
        <v>48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 t="s">
        <v>49</v>
      </c>
      <c r="X2" s="243"/>
      <c r="Y2" s="243"/>
      <c r="Z2" s="243"/>
      <c r="AA2" s="243"/>
      <c r="AB2" s="243"/>
      <c r="AC2" s="243"/>
      <c r="AD2" s="243"/>
      <c r="AE2" s="243"/>
      <c r="AF2" s="243"/>
      <c r="AG2" s="243" t="s">
        <v>47</v>
      </c>
      <c r="AH2" s="243"/>
      <c r="AI2" s="243"/>
      <c r="AJ2" s="243"/>
      <c r="AK2" s="243"/>
      <c r="AP2" s="17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</row>
    <row r="3" spans="1:80" ht="15.75" thickBot="1">
      <c r="B3" s="232" t="s">
        <v>28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32" t="s">
        <v>28</v>
      </c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4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B4" s="353" t="s">
        <v>94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  <c r="N4" s="40">
        <v>0</v>
      </c>
      <c r="O4" s="40">
        <v>10</v>
      </c>
      <c r="P4" s="40">
        <v>10</v>
      </c>
      <c r="Q4" s="40">
        <v>10</v>
      </c>
      <c r="R4" s="40">
        <v>7</v>
      </c>
      <c r="S4" s="40">
        <v>6</v>
      </c>
      <c r="T4" s="40">
        <v>10</v>
      </c>
      <c r="U4" s="40">
        <v>10</v>
      </c>
      <c r="V4" s="40">
        <v>10</v>
      </c>
      <c r="W4" s="40">
        <v>10</v>
      </c>
      <c r="X4" s="40">
        <v>6</v>
      </c>
      <c r="Y4" s="40">
        <v>7</v>
      </c>
      <c r="Z4" s="40">
        <v>0</v>
      </c>
      <c r="AA4" s="40">
        <v>6</v>
      </c>
      <c r="AB4" s="40">
        <v>8</v>
      </c>
      <c r="AC4" s="40">
        <v>10</v>
      </c>
      <c r="AD4" s="40">
        <v>10</v>
      </c>
      <c r="AE4" s="40">
        <v>10</v>
      </c>
      <c r="AF4" s="40">
        <v>10</v>
      </c>
      <c r="AG4" s="40">
        <v>10</v>
      </c>
      <c r="AH4" s="40">
        <v>10</v>
      </c>
      <c r="AI4" s="40">
        <v>7</v>
      </c>
      <c r="AJ4" s="40">
        <v>8</v>
      </c>
      <c r="AK4" s="40">
        <v>10</v>
      </c>
      <c r="AP4" s="353" t="s">
        <v>94</v>
      </c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5"/>
      <c r="BB4" s="40">
        <v>10</v>
      </c>
      <c r="BC4" s="40">
        <v>10</v>
      </c>
      <c r="BD4" s="40">
        <v>10</v>
      </c>
      <c r="BE4" s="40">
        <v>6</v>
      </c>
      <c r="BF4" s="40">
        <v>0</v>
      </c>
      <c r="BG4" s="40">
        <v>7</v>
      </c>
      <c r="BH4" s="40">
        <v>10</v>
      </c>
      <c r="BI4" s="40">
        <v>10</v>
      </c>
      <c r="BJ4" s="40">
        <v>0</v>
      </c>
      <c r="BK4" s="40">
        <v>7</v>
      </c>
      <c r="BL4" s="40">
        <v>10</v>
      </c>
      <c r="BM4" s="40">
        <v>10</v>
      </c>
      <c r="BN4" s="40">
        <v>10</v>
      </c>
      <c r="BO4" s="40">
        <v>10</v>
      </c>
      <c r="BP4" s="40">
        <v>8</v>
      </c>
      <c r="BQ4" s="40">
        <v>0</v>
      </c>
      <c r="BR4" s="40">
        <v>10</v>
      </c>
      <c r="BS4" s="40">
        <v>8</v>
      </c>
      <c r="BT4" s="40">
        <v>7</v>
      </c>
      <c r="BU4" s="40">
        <v>0</v>
      </c>
      <c r="BV4" s="40"/>
      <c r="BW4" s="40"/>
      <c r="BX4" s="40"/>
      <c r="BY4" s="40"/>
    </row>
    <row r="5" spans="1:80">
      <c r="B5" s="344" t="s">
        <v>95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4" t="s">
        <v>95</v>
      </c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4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4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7" t="s">
        <v>72</v>
      </c>
      <c r="C8" s="348"/>
      <c r="D8" s="348"/>
      <c r="E8" s="348"/>
      <c r="F8" s="39">
        <v>2.5000000000000001E-2</v>
      </c>
      <c r="G8" s="349"/>
      <c r="H8" s="350"/>
      <c r="I8" s="350"/>
      <c r="J8" s="350"/>
      <c r="K8" s="350"/>
      <c r="L8" s="350"/>
      <c r="M8" s="351"/>
      <c r="N8" s="41">
        <f>N4*$F8</f>
        <v>0</v>
      </c>
      <c r="O8" s="41">
        <f t="shared" ref="O8:AK8" si="0">O4*$F8</f>
        <v>0.25</v>
      </c>
      <c r="P8" s="41">
        <f t="shared" si="0"/>
        <v>0.25</v>
      </c>
      <c r="Q8" s="41">
        <f t="shared" si="0"/>
        <v>0.25</v>
      </c>
      <c r="R8" s="41">
        <f t="shared" si="0"/>
        <v>0.17500000000000002</v>
      </c>
      <c r="S8" s="41">
        <f t="shared" si="0"/>
        <v>0.15000000000000002</v>
      </c>
      <c r="T8" s="41">
        <f t="shared" si="0"/>
        <v>0.25</v>
      </c>
      <c r="U8" s="41">
        <f t="shared" si="0"/>
        <v>0.25</v>
      </c>
      <c r="V8" s="41">
        <f t="shared" si="0"/>
        <v>0.25</v>
      </c>
      <c r="W8" s="41">
        <f t="shared" si="0"/>
        <v>0.25</v>
      </c>
      <c r="X8" s="41">
        <f t="shared" si="0"/>
        <v>0.15000000000000002</v>
      </c>
      <c r="Y8" s="41">
        <f t="shared" si="0"/>
        <v>0.17500000000000002</v>
      </c>
      <c r="Z8" s="41">
        <f t="shared" si="0"/>
        <v>0</v>
      </c>
      <c r="AA8" s="41">
        <f t="shared" si="0"/>
        <v>0.15000000000000002</v>
      </c>
      <c r="AB8" s="41">
        <f t="shared" si="0"/>
        <v>0.2</v>
      </c>
      <c r="AC8" s="41">
        <f t="shared" si="0"/>
        <v>0.25</v>
      </c>
      <c r="AD8" s="41">
        <f t="shared" si="0"/>
        <v>0.25</v>
      </c>
      <c r="AE8" s="41">
        <f t="shared" si="0"/>
        <v>0.25</v>
      </c>
      <c r="AF8" s="41">
        <f t="shared" si="0"/>
        <v>0.25</v>
      </c>
      <c r="AG8" s="41">
        <f t="shared" si="0"/>
        <v>0.25</v>
      </c>
      <c r="AH8" s="41">
        <f t="shared" si="0"/>
        <v>0.25</v>
      </c>
      <c r="AI8" s="41">
        <f t="shared" si="0"/>
        <v>0.17500000000000002</v>
      </c>
      <c r="AJ8" s="41">
        <f t="shared" si="0"/>
        <v>0.2</v>
      </c>
      <c r="AK8" s="41">
        <f t="shared" si="0"/>
        <v>0.25</v>
      </c>
      <c r="AP8" s="352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1"/>
      <c r="BB8" s="41">
        <f t="shared" ref="BB8:BY8" si="1">BB4*$F8</f>
        <v>0.25</v>
      </c>
      <c r="BC8" s="41">
        <f t="shared" si="1"/>
        <v>0.25</v>
      </c>
      <c r="BD8" s="41">
        <f t="shared" si="1"/>
        <v>0.25</v>
      </c>
      <c r="BE8" s="41">
        <f t="shared" si="1"/>
        <v>0.15000000000000002</v>
      </c>
      <c r="BF8" s="41">
        <f t="shared" si="1"/>
        <v>0</v>
      </c>
      <c r="BG8" s="41">
        <f t="shared" si="1"/>
        <v>0.17500000000000002</v>
      </c>
      <c r="BH8" s="41">
        <f t="shared" si="1"/>
        <v>0.25</v>
      </c>
      <c r="BI8" s="41">
        <f t="shared" si="1"/>
        <v>0.25</v>
      </c>
      <c r="BJ8" s="41">
        <f t="shared" si="1"/>
        <v>0</v>
      </c>
      <c r="BK8" s="41">
        <f t="shared" si="1"/>
        <v>0.17500000000000002</v>
      </c>
      <c r="BL8" s="41">
        <f t="shared" si="1"/>
        <v>0.25</v>
      </c>
      <c r="BM8" s="41">
        <f t="shared" si="1"/>
        <v>0.25</v>
      </c>
      <c r="BN8" s="41">
        <f t="shared" si="1"/>
        <v>0.25</v>
      </c>
      <c r="BO8" s="41">
        <f t="shared" si="1"/>
        <v>0.25</v>
      </c>
      <c r="BP8" s="41">
        <f t="shared" si="1"/>
        <v>0.2</v>
      </c>
      <c r="BQ8" s="41">
        <f t="shared" si="1"/>
        <v>0</v>
      </c>
      <c r="BR8" s="41">
        <f t="shared" si="1"/>
        <v>0.25</v>
      </c>
      <c r="BS8" s="41">
        <f t="shared" si="1"/>
        <v>0.2</v>
      </c>
      <c r="BT8" s="41">
        <f t="shared" si="1"/>
        <v>0.17500000000000002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44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6"/>
      <c r="N9" s="40">
        <v>0</v>
      </c>
      <c r="O9" s="40">
        <v>10</v>
      </c>
      <c r="P9" s="40">
        <v>10</v>
      </c>
      <c r="Q9" s="40">
        <v>10</v>
      </c>
      <c r="R9" s="40">
        <v>8</v>
      </c>
      <c r="S9" s="40">
        <v>7</v>
      </c>
      <c r="T9" s="40">
        <v>10</v>
      </c>
      <c r="U9" s="40">
        <v>8</v>
      </c>
      <c r="V9" s="40">
        <v>10</v>
      </c>
      <c r="W9" s="40">
        <v>8</v>
      </c>
      <c r="X9" s="40">
        <v>7</v>
      </c>
      <c r="Y9" s="40">
        <v>8</v>
      </c>
      <c r="Z9" s="40">
        <v>0</v>
      </c>
      <c r="AA9" s="40">
        <v>7</v>
      </c>
      <c r="AB9" s="40">
        <v>8</v>
      </c>
      <c r="AC9" s="40">
        <v>6</v>
      </c>
      <c r="AD9" s="40">
        <v>8</v>
      </c>
      <c r="AE9" s="40">
        <v>6</v>
      </c>
      <c r="AF9" s="40">
        <v>10</v>
      </c>
      <c r="AG9" s="40">
        <v>10</v>
      </c>
      <c r="AH9" s="40">
        <v>10</v>
      </c>
      <c r="AI9" s="40">
        <v>8</v>
      </c>
      <c r="AJ9" s="40">
        <v>8</v>
      </c>
      <c r="AK9" s="40">
        <v>6</v>
      </c>
      <c r="AP9" s="344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6"/>
      <c r="BB9" s="40">
        <v>6</v>
      </c>
      <c r="BC9" s="40">
        <v>10</v>
      </c>
      <c r="BD9" s="40">
        <v>10</v>
      </c>
      <c r="BE9" s="40">
        <v>7</v>
      </c>
      <c r="BF9" s="40"/>
      <c r="BG9" s="40">
        <v>8</v>
      </c>
      <c r="BH9" s="40">
        <v>10</v>
      </c>
      <c r="BI9" s="40">
        <v>10</v>
      </c>
      <c r="BJ9" s="40"/>
      <c r="BK9" s="40">
        <v>8</v>
      </c>
      <c r="BL9" s="40">
        <v>8</v>
      </c>
      <c r="BM9" s="40">
        <v>10</v>
      </c>
      <c r="BN9" s="40">
        <v>10</v>
      </c>
      <c r="BO9" s="40">
        <v>10</v>
      </c>
      <c r="BP9" s="40">
        <v>8</v>
      </c>
      <c r="BQ9" s="40"/>
      <c r="BR9" s="40">
        <v>8</v>
      </c>
      <c r="BS9" s="40">
        <v>8</v>
      </c>
      <c r="BT9" s="40">
        <v>8</v>
      </c>
      <c r="BU9" s="40"/>
      <c r="BV9" s="40"/>
      <c r="BW9" s="40"/>
      <c r="BX9" s="40"/>
      <c r="BY9" s="40"/>
    </row>
    <row r="10" spans="1:80">
      <c r="B10" s="344" t="s">
        <v>96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4" t="s">
        <v>96</v>
      </c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4" t="s">
        <v>97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4" t="s">
        <v>97</v>
      </c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4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47" t="s">
        <v>72</v>
      </c>
      <c r="C13" s="348"/>
      <c r="D13" s="348"/>
      <c r="E13" s="348"/>
      <c r="F13" s="39">
        <v>3.3300000000000003E-2</v>
      </c>
      <c r="G13" s="349"/>
      <c r="H13" s="350"/>
      <c r="I13" s="350"/>
      <c r="J13" s="350"/>
      <c r="K13" s="350"/>
      <c r="L13" s="350"/>
      <c r="M13" s="351"/>
      <c r="N13" s="41">
        <f>N9*$F13</f>
        <v>0</v>
      </c>
      <c r="O13" s="41">
        <f t="shared" ref="O13:AK13" si="2">O9*$F13</f>
        <v>0.33300000000000002</v>
      </c>
      <c r="P13" s="41">
        <f t="shared" si="2"/>
        <v>0.33300000000000002</v>
      </c>
      <c r="Q13" s="41">
        <f t="shared" si="2"/>
        <v>0.33300000000000002</v>
      </c>
      <c r="R13" s="41">
        <f t="shared" si="2"/>
        <v>0.26640000000000003</v>
      </c>
      <c r="S13" s="41">
        <f t="shared" si="2"/>
        <v>0.23310000000000003</v>
      </c>
      <c r="T13" s="41">
        <f t="shared" si="2"/>
        <v>0.33300000000000002</v>
      </c>
      <c r="U13" s="41">
        <f t="shared" si="2"/>
        <v>0.26640000000000003</v>
      </c>
      <c r="V13" s="41">
        <f t="shared" si="2"/>
        <v>0.33300000000000002</v>
      </c>
      <c r="W13" s="41">
        <f t="shared" si="2"/>
        <v>0.26640000000000003</v>
      </c>
      <c r="X13" s="41">
        <f t="shared" si="2"/>
        <v>0.23310000000000003</v>
      </c>
      <c r="Y13" s="41">
        <f t="shared" si="2"/>
        <v>0.26640000000000003</v>
      </c>
      <c r="Z13" s="41">
        <f t="shared" si="2"/>
        <v>0</v>
      </c>
      <c r="AA13" s="41">
        <f t="shared" si="2"/>
        <v>0.23310000000000003</v>
      </c>
      <c r="AB13" s="41">
        <f t="shared" si="2"/>
        <v>0.26640000000000003</v>
      </c>
      <c r="AC13" s="41">
        <f t="shared" si="2"/>
        <v>0.19980000000000003</v>
      </c>
      <c r="AD13" s="41">
        <f t="shared" si="2"/>
        <v>0.26640000000000003</v>
      </c>
      <c r="AE13" s="41">
        <f t="shared" si="2"/>
        <v>0.19980000000000003</v>
      </c>
      <c r="AF13" s="41">
        <f t="shared" si="2"/>
        <v>0.33300000000000002</v>
      </c>
      <c r="AG13" s="41">
        <f t="shared" si="2"/>
        <v>0.33300000000000002</v>
      </c>
      <c r="AH13" s="41">
        <f t="shared" si="2"/>
        <v>0.33300000000000002</v>
      </c>
      <c r="AI13" s="41">
        <f t="shared" si="2"/>
        <v>0.26640000000000003</v>
      </c>
      <c r="AJ13" s="41">
        <f t="shared" si="2"/>
        <v>0.26640000000000003</v>
      </c>
      <c r="AK13" s="41">
        <f t="shared" si="2"/>
        <v>0.19980000000000003</v>
      </c>
      <c r="AP13" s="352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1"/>
      <c r="BB13" s="41">
        <f t="shared" ref="BB13:BY13" si="3">BB9*$F13</f>
        <v>0.19980000000000003</v>
      </c>
      <c r="BC13" s="41">
        <f t="shared" si="3"/>
        <v>0.33300000000000002</v>
      </c>
      <c r="BD13" s="41">
        <f t="shared" si="3"/>
        <v>0.33300000000000002</v>
      </c>
      <c r="BE13" s="41">
        <f t="shared" si="3"/>
        <v>0.23310000000000003</v>
      </c>
      <c r="BF13" s="41">
        <f t="shared" si="3"/>
        <v>0</v>
      </c>
      <c r="BG13" s="41">
        <f t="shared" si="3"/>
        <v>0.26640000000000003</v>
      </c>
      <c r="BH13" s="41">
        <f t="shared" si="3"/>
        <v>0.33300000000000002</v>
      </c>
      <c r="BI13" s="41">
        <f t="shared" si="3"/>
        <v>0.33300000000000002</v>
      </c>
      <c r="BJ13" s="41">
        <f t="shared" si="3"/>
        <v>0</v>
      </c>
      <c r="BK13" s="41">
        <f t="shared" si="3"/>
        <v>0.26640000000000003</v>
      </c>
      <c r="BL13" s="41">
        <f>BL9*$F13</f>
        <v>0.26640000000000003</v>
      </c>
      <c r="BM13" s="41">
        <f t="shared" si="3"/>
        <v>0.33300000000000002</v>
      </c>
      <c r="BN13" s="41">
        <f t="shared" si="3"/>
        <v>0.33300000000000002</v>
      </c>
      <c r="BO13" s="41">
        <f t="shared" si="3"/>
        <v>0.33300000000000002</v>
      </c>
      <c r="BP13" s="41">
        <f t="shared" si="3"/>
        <v>0.26640000000000003</v>
      </c>
      <c r="BQ13" s="41">
        <f t="shared" si="3"/>
        <v>0</v>
      </c>
      <c r="BR13" s="41">
        <f t="shared" si="3"/>
        <v>0.26640000000000003</v>
      </c>
      <c r="BS13" s="41">
        <f t="shared" si="3"/>
        <v>0.26640000000000003</v>
      </c>
      <c r="BT13" s="41">
        <f t="shared" si="3"/>
        <v>0.26640000000000003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  <c r="N14" s="40">
        <v>0</v>
      </c>
      <c r="O14" s="40">
        <v>10</v>
      </c>
      <c r="P14" s="40">
        <v>10</v>
      </c>
      <c r="Q14" s="40">
        <v>10</v>
      </c>
      <c r="R14" s="40">
        <v>10</v>
      </c>
      <c r="S14" s="40">
        <v>10</v>
      </c>
      <c r="T14" s="40">
        <v>10</v>
      </c>
      <c r="U14" s="40">
        <v>10</v>
      </c>
      <c r="V14" s="40">
        <v>10</v>
      </c>
      <c r="W14" s="40">
        <v>10</v>
      </c>
      <c r="X14" s="40">
        <v>10</v>
      </c>
      <c r="Y14" s="40">
        <v>10</v>
      </c>
      <c r="Z14" s="40">
        <v>0</v>
      </c>
      <c r="AA14" s="40">
        <v>10</v>
      </c>
      <c r="AB14" s="40">
        <v>10</v>
      </c>
      <c r="AC14" s="40">
        <v>10</v>
      </c>
      <c r="AD14" s="40">
        <v>10</v>
      </c>
      <c r="AE14" s="40">
        <v>10</v>
      </c>
      <c r="AF14" s="40">
        <v>10</v>
      </c>
      <c r="AG14" s="40">
        <v>10</v>
      </c>
      <c r="AH14" s="40">
        <v>10</v>
      </c>
      <c r="AI14" s="40">
        <v>10</v>
      </c>
      <c r="AJ14" s="40">
        <v>10</v>
      </c>
      <c r="AK14" s="40">
        <v>10</v>
      </c>
      <c r="AP14" s="353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40">
        <v>10</v>
      </c>
      <c r="BC14" s="40">
        <v>10</v>
      </c>
      <c r="BD14" s="40">
        <v>10</v>
      </c>
      <c r="BE14" s="40">
        <v>10</v>
      </c>
      <c r="BF14" s="40"/>
      <c r="BG14" s="40">
        <v>10</v>
      </c>
      <c r="BH14" s="40">
        <v>10</v>
      </c>
      <c r="BI14" s="40">
        <v>10</v>
      </c>
      <c r="BJ14" s="40"/>
      <c r="BK14" s="40">
        <v>10</v>
      </c>
      <c r="BL14" s="40">
        <v>10</v>
      </c>
      <c r="BM14" s="40">
        <v>10</v>
      </c>
      <c r="BN14" s="40">
        <v>10</v>
      </c>
      <c r="BO14" s="40">
        <v>10</v>
      </c>
      <c r="BP14" s="40">
        <v>10</v>
      </c>
      <c r="BQ14" s="40"/>
      <c r="BR14" s="40">
        <v>10</v>
      </c>
      <c r="BS14" s="40">
        <v>10</v>
      </c>
      <c r="BT14" s="40">
        <v>10</v>
      </c>
      <c r="BU14" s="40"/>
      <c r="BV14" s="40"/>
      <c r="BW14" s="40"/>
      <c r="BX14" s="40"/>
      <c r="BY14" s="40"/>
    </row>
    <row r="15" spans="1:80">
      <c r="B15" s="344" t="s">
        <v>98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4" t="s">
        <v>98</v>
      </c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4" t="s">
        <v>99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4" t="s">
        <v>99</v>
      </c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4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7" t="s">
        <v>72</v>
      </c>
      <c r="C18" s="348"/>
      <c r="D18" s="348"/>
      <c r="E18" s="348"/>
      <c r="F18" s="39">
        <v>3.3300000000000003E-2</v>
      </c>
      <c r="G18" s="349"/>
      <c r="H18" s="350"/>
      <c r="I18" s="350"/>
      <c r="J18" s="350"/>
      <c r="K18" s="350"/>
      <c r="L18" s="350"/>
      <c r="M18" s="351"/>
      <c r="N18" s="41">
        <f>N14*$F18</f>
        <v>0</v>
      </c>
      <c r="O18" s="41">
        <f t="shared" ref="O18:AK18" si="4">O14*$F18</f>
        <v>0.33300000000000002</v>
      </c>
      <c r="P18" s="41">
        <f t="shared" si="4"/>
        <v>0.33300000000000002</v>
      </c>
      <c r="Q18" s="41">
        <f t="shared" si="4"/>
        <v>0.33300000000000002</v>
      </c>
      <c r="R18" s="41">
        <f t="shared" si="4"/>
        <v>0.33300000000000002</v>
      </c>
      <c r="S18" s="41">
        <f t="shared" si="4"/>
        <v>0.33300000000000002</v>
      </c>
      <c r="T18" s="41">
        <f t="shared" si="4"/>
        <v>0.33300000000000002</v>
      </c>
      <c r="U18" s="41">
        <f t="shared" si="4"/>
        <v>0.33300000000000002</v>
      </c>
      <c r="V18" s="41">
        <f t="shared" si="4"/>
        <v>0.33300000000000002</v>
      </c>
      <c r="W18" s="41">
        <f t="shared" si="4"/>
        <v>0.33300000000000002</v>
      </c>
      <c r="X18" s="41">
        <f t="shared" si="4"/>
        <v>0.33300000000000002</v>
      </c>
      <c r="Y18" s="41">
        <f t="shared" si="4"/>
        <v>0.33300000000000002</v>
      </c>
      <c r="Z18" s="41">
        <f t="shared" si="4"/>
        <v>0</v>
      </c>
      <c r="AA18" s="41">
        <f t="shared" si="4"/>
        <v>0.33300000000000002</v>
      </c>
      <c r="AB18" s="41">
        <f t="shared" si="4"/>
        <v>0.33300000000000002</v>
      </c>
      <c r="AC18" s="41">
        <f t="shared" si="4"/>
        <v>0.33300000000000002</v>
      </c>
      <c r="AD18" s="41">
        <f t="shared" si="4"/>
        <v>0.33300000000000002</v>
      </c>
      <c r="AE18" s="41">
        <f t="shared" si="4"/>
        <v>0.33300000000000002</v>
      </c>
      <c r="AF18" s="41">
        <f t="shared" si="4"/>
        <v>0.33300000000000002</v>
      </c>
      <c r="AG18" s="41">
        <f t="shared" si="4"/>
        <v>0.33300000000000002</v>
      </c>
      <c r="AH18" s="41">
        <f t="shared" si="4"/>
        <v>0.33300000000000002</v>
      </c>
      <c r="AI18" s="41">
        <f t="shared" si="4"/>
        <v>0.33300000000000002</v>
      </c>
      <c r="AJ18" s="41">
        <f t="shared" si="4"/>
        <v>0.33300000000000002</v>
      </c>
      <c r="AK18" s="41">
        <f t="shared" si="4"/>
        <v>0.33300000000000002</v>
      </c>
      <c r="AP18" s="352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1"/>
      <c r="BB18" s="41">
        <f t="shared" ref="BB18:BY18" si="5">BB14*$F18</f>
        <v>0.33300000000000002</v>
      </c>
      <c r="BC18" s="41">
        <f t="shared" si="5"/>
        <v>0.33300000000000002</v>
      </c>
      <c r="BD18" s="41">
        <f t="shared" si="5"/>
        <v>0.33300000000000002</v>
      </c>
      <c r="BE18" s="41">
        <f t="shared" si="5"/>
        <v>0.33300000000000002</v>
      </c>
      <c r="BF18" s="41">
        <f t="shared" si="5"/>
        <v>0</v>
      </c>
      <c r="BG18" s="41">
        <f t="shared" si="5"/>
        <v>0.33300000000000002</v>
      </c>
      <c r="BH18" s="41">
        <f t="shared" si="5"/>
        <v>0.33300000000000002</v>
      </c>
      <c r="BI18" s="41">
        <f t="shared" si="5"/>
        <v>0.33300000000000002</v>
      </c>
      <c r="BJ18" s="41">
        <f t="shared" si="5"/>
        <v>0</v>
      </c>
      <c r="BK18" s="41">
        <f t="shared" si="5"/>
        <v>0.33300000000000002</v>
      </c>
      <c r="BL18" s="41">
        <f>BL14*$F18</f>
        <v>0.33300000000000002</v>
      </c>
      <c r="BM18" s="41">
        <f t="shared" si="5"/>
        <v>0.33300000000000002</v>
      </c>
      <c r="BN18" s="41">
        <f t="shared" si="5"/>
        <v>0.33300000000000002</v>
      </c>
      <c r="BO18" s="41">
        <f t="shared" si="5"/>
        <v>0.33300000000000002</v>
      </c>
      <c r="BP18" s="41">
        <f t="shared" si="5"/>
        <v>0.33300000000000002</v>
      </c>
      <c r="BQ18" s="41">
        <f t="shared" si="5"/>
        <v>0</v>
      </c>
      <c r="BR18" s="41">
        <f t="shared" si="5"/>
        <v>0.33300000000000002</v>
      </c>
      <c r="BS18" s="41">
        <f t="shared" si="5"/>
        <v>0.33300000000000002</v>
      </c>
      <c r="BT18" s="41">
        <f t="shared" si="5"/>
        <v>0.33300000000000002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53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N19" s="40">
        <v>0</v>
      </c>
      <c r="O19" s="40">
        <v>9</v>
      </c>
      <c r="P19" s="40">
        <v>9</v>
      </c>
      <c r="Q19" s="40">
        <v>9</v>
      </c>
      <c r="R19" s="40">
        <v>6</v>
      </c>
      <c r="S19" s="40">
        <v>8</v>
      </c>
      <c r="T19" s="40">
        <v>9</v>
      </c>
      <c r="U19" s="40">
        <v>0</v>
      </c>
      <c r="V19" s="40">
        <v>9</v>
      </c>
      <c r="W19" s="40">
        <v>0</v>
      </c>
      <c r="X19" s="40">
        <v>8</v>
      </c>
      <c r="Y19" s="40">
        <v>6</v>
      </c>
      <c r="Z19" s="40">
        <v>0</v>
      </c>
      <c r="AA19" s="40">
        <v>8</v>
      </c>
      <c r="AB19" s="40">
        <v>8</v>
      </c>
      <c r="AC19" s="40">
        <v>7</v>
      </c>
      <c r="AD19" s="40">
        <v>0</v>
      </c>
      <c r="AE19" s="40">
        <v>7</v>
      </c>
      <c r="AF19" s="40">
        <v>0</v>
      </c>
      <c r="AG19" s="40">
        <v>9</v>
      </c>
      <c r="AH19" s="40">
        <v>0</v>
      </c>
      <c r="AI19" s="40">
        <v>6</v>
      </c>
      <c r="AJ19" s="40">
        <v>8</v>
      </c>
      <c r="AK19" s="40">
        <v>7</v>
      </c>
      <c r="AP19" s="353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5"/>
      <c r="BB19" s="40">
        <v>7</v>
      </c>
      <c r="BC19" s="40">
        <v>0</v>
      </c>
      <c r="BD19" s="40">
        <v>0</v>
      </c>
      <c r="BE19" s="40">
        <v>8</v>
      </c>
      <c r="BF19" s="40"/>
      <c r="BG19" s="40">
        <v>6</v>
      </c>
      <c r="BH19" s="40">
        <v>9</v>
      </c>
      <c r="BI19" s="40">
        <v>9</v>
      </c>
      <c r="BJ19" s="40"/>
      <c r="BK19" s="40">
        <v>6</v>
      </c>
      <c r="BL19" s="40">
        <v>0</v>
      </c>
      <c r="BM19" s="40">
        <v>0</v>
      </c>
      <c r="BN19" s="40">
        <v>0</v>
      </c>
      <c r="BO19" s="40">
        <v>9</v>
      </c>
      <c r="BP19" s="40">
        <v>8</v>
      </c>
      <c r="BQ19" s="40"/>
      <c r="BR19" s="40">
        <v>0</v>
      </c>
      <c r="BS19" s="40">
        <v>8</v>
      </c>
      <c r="BT19" s="40">
        <v>6</v>
      </c>
      <c r="BU19" s="40"/>
      <c r="BV19" s="40"/>
      <c r="BW19" s="40"/>
      <c r="BX19" s="40"/>
      <c r="BY19" s="40"/>
    </row>
    <row r="20" spans="2:77">
      <c r="B20" s="344" t="s">
        <v>100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4" t="s">
        <v>100</v>
      </c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4" t="s">
        <v>101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4" t="s">
        <v>101</v>
      </c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44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4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7" t="s">
        <v>72</v>
      </c>
      <c r="C23" s="348"/>
      <c r="D23" s="348"/>
      <c r="E23" s="348"/>
      <c r="F23" s="39">
        <v>3.3300000000000003E-2</v>
      </c>
      <c r="G23" s="349"/>
      <c r="H23" s="350"/>
      <c r="I23" s="350"/>
      <c r="J23" s="350"/>
      <c r="K23" s="350"/>
      <c r="L23" s="350"/>
      <c r="M23" s="351"/>
      <c r="N23" s="41">
        <f>N19*$F23</f>
        <v>0</v>
      </c>
      <c r="O23" s="41">
        <f t="shared" ref="O23:AK23" si="6">O19*$F23</f>
        <v>0.29970000000000002</v>
      </c>
      <c r="P23" s="41">
        <f t="shared" si="6"/>
        <v>0.29970000000000002</v>
      </c>
      <c r="Q23" s="41">
        <f t="shared" si="6"/>
        <v>0.29970000000000002</v>
      </c>
      <c r="R23" s="41">
        <f t="shared" si="6"/>
        <v>0.19980000000000003</v>
      </c>
      <c r="S23" s="41">
        <f t="shared" si="6"/>
        <v>0.26640000000000003</v>
      </c>
      <c r="T23" s="41">
        <f t="shared" si="6"/>
        <v>0.29970000000000002</v>
      </c>
      <c r="U23" s="41">
        <f t="shared" si="6"/>
        <v>0</v>
      </c>
      <c r="V23" s="41">
        <f t="shared" si="6"/>
        <v>0.29970000000000002</v>
      </c>
      <c r="W23" s="41">
        <f t="shared" si="6"/>
        <v>0</v>
      </c>
      <c r="X23" s="41">
        <f t="shared" si="6"/>
        <v>0.26640000000000003</v>
      </c>
      <c r="Y23" s="41">
        <f t="shared" si="6"/>
        <v>0.19980000000000003</v>
      </c>
      <c r="Z23" s="41">
        <f t="shared" si="6"/>
        <v>0</v>
      </c>
      <c r="AA23" s="41">
        <f t="shared" si="6"/>
        <v>0.26640000000000003</v>
      </c>
      <c r="AB23" s="41">
        <f t="shared" si="6"/>
        <v>0.26640000000000003</v>
      </c>
      <c r="AC23" s="41">
        <f t="shared" si="6"/>
        <v>0.23310000000000003</v>
      </c>
      <c r="AD23" s="41">
        <f t="shared" si="6"/>
        <v>0</v>
      </c>
      <c r="AE23" s="41">
        <f t="shared" si="6"/>
        <v>0.23310000000000003</v>
      </c>
      <c r="AF23" s="41">
        <f t="shared" si="6"/>
        <v>0</v>
      </c>
      <c r="AG23" s="41">
        <f t="shared" si="6"/>
        <v>0.29970000000000002</v>
      </c>
      <c r="AH23" s="41">
        <f t="shared" si="6"/>
        <v>0</v>
      </c>
      <c r="AI23" s="41">
        <f t="shared" si="6"/>
        <v>0.19980000000000003</v>
      </c>
      <c r="AJ23" s="41">
        <f t="shared" si="6"/>
        <v>0.26640000000000003</v>
      </c>
      <c r="AK23" s="41">
        <f t="shared" si="6"/>
        <v>0.23310000000000003</v>
      </c>
      <c r="AP23" s="352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1"/>
      <c r="BB23" s="41">
        <f t="shared" ref="BB23:BY23" si="7">BB19*$F23</f>
        <v>0.23310000000000003</v>
      </c>
      <c r="BC23" s="41">
        <f t="shared" si="7"/>
        <v>0</v>
      </c>
      <c r="BD23" s="41">
        <f t="shared" si="7"/>
        <v>0</v>
      </c>
      <c r="BE23" s="41">
        <f t="shared" si="7"/>
        <v>0.26640000000000003</v>
      </c>
      <c r="BF23" s="41">
        <f t="shared" si="7"/>
        <v>0</v>
      </c>
      <c r="BG23" s="41">
        <f t="shared" si="7"/>
        <v>0.19980000000000003</v>
      </c>
      <c r="BH23" s="41">
        <f t="shared" si="7"/>
        <v>0.29970000000000002</v>
      </c>
      <c r="BI23" s="41">
        <f t="shared" si="7"/>
        <v>0.29970000000000002</v>
      </c>
      <c r="BJ23" s="41">
        <f t="shared" si="7"/>
        <v>0</v>
      </c>
      <c r="BK23" s="41">
        <f t="shared" si="7"/>
        <v>0.19980000000000003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0.29970000000000002</v>
      </c>
      <c r="BP23" s="41">
        <f t="shared" si="7"/>
        <v>0.26640000000000003</v>
      </c>
      <c r="BQ23" s="41">
        <f t="shared" si="7"/>
        <v>0</v>
      </c>
      <c r="BR23" s="41">
        <f t="shared" si="7"/>
        <v>0</v>
      </c>
      <c r="BS23" s="41">
        <f t="shared" si="7"/>
        <v>0.26640000000000003</v>
      </c>
      <c r="BT23" s="41">
        <f t="shared" si="7"/>
        <v>0.19980000000000003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53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5"/>
      <c r="N24" s="40">
        <v>0</v>
      </c>
      <c r="O24" s="40">
        <v>7</v>
      </c>
      <c r="P24" s="40">
        <v>7</v>
      </c>
      <c r="Q24" s="40">
        <v>7</v>
      </c>
      <c r="R24" s="40">
        <v>8</v>
      </c>
      <c r="S24" s="40">
        <v>8</v>
      </c>
      <c r="T24" s="40">
        <v>7</v>
      </c>
      <c r="U24" s="40">
        <v>6</v>
      </c>
      <c r="V24" s="40">
        <v>7</v>
      </c>
      <c r="W24" s="40">
        <v>6</v>
      </c>
      <c r="X24" s="40">
        <v>8</v>
      </c>
      <c r="Y24" s="40">
        <v>8</v>
      </c>
      <c r="Z24" s="40">
        <v>0</v>
      </c>
      <c r="AA24" s="40">
        <v>8</v>
      </c>
      <c r="AB24" s="40">
        <v>8</v>
      </c>
      <c r="AC24" s="40">
        <v>6</v>
      </c>
      <c r="AD24" s="40">
        <v>6</v>
      </c>
      <c r="AE24" s="40">
        <v>6</v>
      </c>
      <c r="AF24" s="40">
        <v>7</v>
      </c>
      <c r="AG24" s="40">
        <v>7</v>
      </c>
      <c r="AH24" s="40">
        <v>7</v>
      </c>
      <c r="AI24" s="40">
        <v>8</v>
      </c>
      <c r="AJ24" s="40">
        <v>8</v>
      </c>
      <c r="AK24" s="40">
        <v>6</v>
      </c>
      <c r="AP24" s="353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5"/>
      <c r="BB24" s="40">
        <v>6</v>
      </c>
      <c r="BC24" s="40">
        <v>7</v>
      </c>
      <c r="BD24" s="40">
        <v>7</v>
      </c>
      <c r="BE24" s="40">
        <v>8</v>
      </c>
      <c r="BF24" s="40"/>
      <c r="BG24" s="40">
        <v>8</v>
      </c>
      <c r="BH24" s="40">
        <v>7</v>
      </c>
      <c r="BI24" s="40">
        <v>7</v>
      </c>
      <c r="BJ24" s="40"/>
      <c r="BK24" s="40">
        <v>8</v>
      </c>
      <c r="BL24" s="40">
        <v>6</v>
      </c>
      <c r="BM24" s="40">
        <v>7</v>
      </c>
      <c r="BN24" s="40">
        <v>7</v>
      </c>
      <c r="BO24" s="40">
        <v>7</v>
      </c>
      <c r="BP24" s="40">
        <v>8</v>
      </c>
      <c r="BQ24" s="40"/>
      <c r="BR24" s="40">
        <v>6</v>
      </c>
      <c r="BS24" s="40">
        <v>8</v>
      </c>
      <c r="BT24" s="40">
        <v>8</v>
      </c>
      <c r="BU24" s="40"/>
      <c r="BV24" s="40"/>
      <c r="BW24" s="40"/>
      <c r="BX24" s="40"/>
      <c r="BY24" s="40"/>
    </row>
    <row r="25" spans="2:77">
      <c r="B25" s="344" t="s">
        <v>102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4" t="s">
        <v>102</v>
      </c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4" t="s">
        <v>103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4" t="s">
        <v>103</v>
      </c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4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7" t="s">
        <v>72</v>
      </c>
      <c r="C28" s="348"/>
      <c r="D28" s="348"/>
      <c r="E28" s="348"/>
      <c r="F28" s="39">
        <v>3.3300000000000003E-2</v>
      </c>
      <c r="G28" s="349"/>
      <c r="H28" s="350"/>
      <c r="I28" s="350"/>
      <c r="J28" s="350"/>
      <c r="K28" s="350"/>
      <c r="L28" s="350"/>
      <c r="M28" s="351"/>
      <c r="N28" s="41">
        <f>N24*$F28</f>
        <v>0</v>
      </c>
      <c r="O28" s="41">
        <f t="shared" ref="O28:AK28" si="8">O24*$F28</f>
        <v>0.23310000000000003</v>
      </c>
      <c r="P28" s="41">
        <f t="shared" si="8"/>
        <v>0.23310000000000003</v>
      </c>
      <c r="Q28" s="41">
        <f t="shared" si="8"/>
        <v>0.23310000000000003</v>
      </c>
      <c r="R28" s="41">
        <f t="shared" si="8"/>
        <v>0.26640000000000003</v>
      </c>
      <c r="S28" s="41">
        <f t="shared" si="8"/>
        <v>0.26640000000000003</v>
      </c>
      <c r="T28" s="41">
        <f t="shared" si="8"/>
        <v>0.23310000000000003</v>
      </c>
      <c r="U28" s="41">
        <f t="shared" si="8"/>
        <v>0.19980000000000003</v>
      </c>
      <c r="V28" s="41">
        <f t="shared" si="8"/>
        <v>0.23310000000000003</v>
      </c>
      <c r="W28" s="41">
        <f t="shared" si="8"/>
        <v>0.19980000000000003</v>
      </c>
      <c r="X28" s="41">
        <f t="shared" si="8"/>
        <v>0.26640000000000003</v>
      </c>
      <c r="Y28" s="41">
        <f t="shared" si="8"/>
        <v>0.26640000000000003</v>
      </c>
      <c r="Z28" s="41">
        <f t="shared" si="8"/>
        <v>0</v>
      </c>
      <c r="AA28" s="41">
        <f t="shared" si="8"/>
        <v>0.26640000000000003</v>
      </c>
      <c r="AB28" s="41">
        <f t="shared" si="8"/>
        <v>0.26640000000000003</v>
      </c>
      <c r="AC28" s="41">
        <f t="shared" si="8"/>
        <v>0.19980000000000003</v>
      </c>
      <c r="AD28" s="41">
        <f t="shared" si="8"/>
        <v>0.19980000000000003</v>
      </c>
      <c r="AE28" s="41">
        <f t="shared" si="8"/>
        <v>0.19980000000000003</v>
      </c>
      <c r="AF28" s="41">
        <f t="shared" si="8"/>
        <v>0.23310000000000003</v>
      </c>
      <c r="AG28" s="41">
        <f t="shared" si="8"/>
        <v>0.23310000000000003</v>
      </c>
      <c r="AH28" s="41">
        <f t="shared" si="8"/>
        <v>0.23310000000000003</v>
      </c>
      <c r="AI28" s="41">
        <f t="shared" si="8"/>
        <v>0.26640000000000003</v>
      </c>
      <c r="AJ28" s="41">
        <f t="shared" si="8"/>
        <v>0.26640000000000003</v>
      </c>
      <c r="AK28" s="41">
        <f t="shared" si="8"/>
        <v>0.19980000000000003</v>
      </c>
      <c r="AP28" s="352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1"/>
      <c r="BB28" s="41">
        <f t="shared" ref="BB28:BY28" si="9">BB24*$F28</f>
        <v>0.19980000000000003</v>
      </c>
      <c r="BC28" s="41">
        <f t="shared" si="9"/>
        <v>0.23310000000000003</v>
      </c>
      <c r="BD28" s="41">
        <f t="shared" si="9"/>
        <v>0.23310000000000003</v>
      </c>
      <c r="BE28" s="41">
        <f t="shared" si="9"/>
        <v>0.26640000000000003</v>
      </c>
      <c r="BF28" s="41">
        <f t="shared" si="9"/>
        <v>0</v>
      </c>
      <c r="BG28" s="41">
        <f t="shared" si="9"/>
        <v>0.26640000000000003</v>
      </c>
      <c r="BH28" s="41">
        <f t="shared" si="9"/>
        <v>0.23310000000000003</v>
      </c>
      <c r="BI28" s="41">
        <f t="shared" si="9"/>
        <v>0.23310000000000003</v>
      </c>
      <c r="BJ28" s="41">
        <f t="shared" si="9"/>
        <v>0</v>
      </c>
      <c r="BK28" s="41">
        <f t="shared" si="9"/>
        <v>0.26640000000000003</v>
      </c>
      <c r="BL28" s="41">
        <f>BL24*$F28</f>
        <v>0.19980000000000003</v>
      </c>
      <c r="BM28" s="41">
        <f t="shared" si="9"/>
        <v>0.23310000000000003</v>
      </c>
      <c r="BN28" s="41">
        <f t="shared" si="9"/>
        <v>0.23310000000000003</v>
      </c>
      <c r="BO28" s="41">
        <f t="shared" si="9"/>
        <v>0.23310000000000003</v>
      </c>
      <c r="BP28" s="41">
        <f t="shared" si="9"/>
        <v>0.26640000000000003</v>
      </c>
      <c r="BQ28" s="41">
        <f t="shared" si="9"/>
        <v>0</v>
      </c>
      <c r="BR28" s="41">
        <f t="shared" si="9"/>
        <v>0.19980000000000003</v>
      </c>
      <c r="BS28" s="41">
        <f t="shared" si="9"/>
        <v>0.26640000000000003</v>
      </c>
      <c r="BT28" s="41">
        <f t="shared" si="9"/>
        <v>0.26640000000000003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53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5"/>
      <c r="N29" s="40">
        <v>0</v>
      </c>
      <c r="O29" s="40">
        <v>10</v>
      </c>
      <c r="P29" s="40">
        <v>10</v>
      </c>
      <c r="Q29" s="40">
        <v>10</v>
      </c>
      <c r="R29" s="40">
        <v>10</v>
      </c>
      <c r="S29" s="40">
        <v>10</v>
      </c>
      <c r="T29" s="40">
        <v>10</v>
      </c>
      <c r="U29" s="40">
        <v>10</v>
      </c>
      <c r="V29" s="40">
        <v>10</v>
      </c>
      <c r="W29" s="40">
        <v>10</v>
      </c>
      <c r="X29" s="40">
        <v>10</v>
      </c>
      <c r="Y29" s="40">
        <v>10</v>
      </c>
      <c r="Z29" s="40">
        <v>0</v>
      </c>
      <c r="AA29" s="40">
        <v>10</v>
      </c>
      <c r="AB29" s="40">
        <v>10</v>
      </c>
      <c r="AC29" s="40">
        <v>10</v>
      </c>
      <c r="AD29" s="40">
        <v>10</v>
      </c>
      <c r="AE29" s="40">
        <v>10</v>
      </c>
      <c r="AF29" s="40">
        <v>10</v>
      </c>
      <c r="AG29" s="40">
        <v>10</v>
      </c>
      <c r="AH29" s="40">
        <v>10</v>
      </c>
      <c r="AI29" s="40">
        <v>10</v>
      </c>
      <c r="AJ29" s="40">
        <v>10</v>
      </c>
      <c r="AK29" s="40">
        <v>10</v>
      </c>
      <c r="AP29" s="353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5"/>
      <c r="BB29" s="40">
        <v>10</v>
      </c>
      <c r="BC29" s="40">
        <v>10</v>
      </c>
      <c r="BD29" s="40">
        <v>10</v>
      </c>
      <c r="BE29" s="40">
        <v>10</v>
      </c>
      <c r="BF29" s="40"/>
      <c r="BG29" s="40">
        <v>10</v>
      </c>
      <c r="BH29" s="40">
        <v>10</v>
      </c>
      <c r="BI29" s="40">
        <v>10</v>
      </c>
      <c r="BJ29" s="40"/>
      <c r="BK29" s="40">
        <v>10</v>
      </c>
      <c r="BL29" s="40">
        <v>10</v>
      </c>
      <c r="BM29" s="40">
        <v>10</v>
      </c>
      <c r="BN29" s="40">
        <v>10</v>
      </c>
      <c r="BO29" s="40">
        <v>10</v>
      </c>
      <c r="BP29" s="40">
        <v>10</v>
      </c>
      <c r="BQ29" s="40"/>
      <c r="BR29" s="40">
        <v>10</v>
      </c>
      <c r="BS29" s="40">
        <v>10</v>
      </c>
      <c r="BT29" s="40">
        <v>10</v>
      </c>
      <c r="BU29" s="40"/>
      <c r="BV29" s="40"/>
      <c r="BW29" s="40"/>
      <c r="BX29" s="40"/>
      <c r="BY29" s="40"/>
    </row>
    <row r="30" spans="2:77">
      <c r="B30" s="344" t="s">
        <v>104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4" t="s">
        <v>104</v>
      </c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4" t="s">
        <v>105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4" t="s">
        <v>105</v>
      </c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4" t="s">
        <v>106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4" t="s">
        <v>106</v>
      </c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7" t="s">
        <v>72</v>
      </c>
      <c r="C33" s="348"/>
      <c r="D33" s="348"/>
      <c r="E33" s="348"/>
      <c r="F33" s="39">
        <v>3.3300000000000003E-2</v>
      </c>
      <c r="G33" s="349"/>
      <c r="H33" s="350"/>
      <c r="I33" s="350"/>
      <c r="J33" s="350"/>
      <c r="K33" s="350"/>
      <c r="L33" s="350"/>
      <c r="M33" s="351"/>
      <c r="N33" s="41">
        <f>N29*$F33</f>
        <v>0</v>
      </c>
      <c r="O33" s="41">
        <f t="shared" ref="O33:AK33" si="10">O29*$F33</f>
        <v>0.33300000000000002</v>
      </c>
      <c r="P33" s="41">
        <f t="shared" si="10"/>
        <v>0.33300000000000002</v>
      </c>
      <c r="Q33" s="41">
        <f t="shared" si="10"/>
        <v>0.33300000000000002</v>
      </c>
      <c r="R33" s="41">
        <f t="shared" si="10"/>
        <v>0.33300000000000002</v>
      </c>
      <c r="S33" s="41">
        <f t="shared" si="10"/>
        <v>0.33300000000000002</v>
      </c>
      <c r="T33" s="41">
        <f t="shared" si="10"/>
        <v>0.33300000000000002</v>
      </c>
      <c r="U33" s="41">
        <f t="shared" si="10"/>
        <v>0.33300000000000002</v>
      </c>
      <c r="V33" s="41">
        <f t="shared" si="10"/>
        <v>0.33300000000000002</v>
      </c>
      <c r="W33" s="41">
        <f t="shared" si="10"/>
        <v>0.33300000000000002</v>
      </c>
      <c r="X33" s="41">
        <f t="shared" si="10"/>
        <v>0.33300000000000002</v>
      </c>
      <c r="Y33" s="41">
        <f t="shared" si="10"/>
        <v>0.33300000000000002</v>
      </c>
      <c r="Z33" s="41">
        <f t="shared" si="10"/>
        <v>0</v>
      </c>
      <c r="AA33" s="41">
        <f t="shared" si="10"/>
        <v>0.33300000000000002</v>
      </c>
      <c r="AB33" s="41">
        <f t="shared" si="10"/>
        <v>0.33300000000000002</v>
      </c>
      <c r="AC33" s="41">
        <f t="shared" si="10"/>
        <v>0.33300000000000002</v>
      </c>
      <c r="AD33" s="41">
        <f t="shared" si="10"/>
        <v>0.33300000000000002</v>
      </c>
      <c r="AE33" s="41">
        <f t="shared" si="10"/>
        <v>0.33300000000000002</v>
      </c>
      <c r="AF33" s="41">
        <f t="shared" si="10"/>
        <v>0.33300000000000002</v>
      </c>
      <c r="AG33" s="41">
        <f t="shared" si="10"/>
        <v>0.33300000000000002</v>
      </c>
      <c r="AH33" s="41">
        <f t="shared" si="10"/>
        <v>0.33300000000000002</v>
      </c>
      <c r="AI33" s="41">
        <f t="shared" si="10"/>
        <v>0.33300000000000002</v>
      </c>
      <c r="AJ33" s="41">
        <f t="shared" si="10"/>
        <v>0.33300000000000002</v>
      </c>
      <c r="AK33" s="41">
        <f t="shared" si="10"/>
        <v>0.33300000000000002</v>
      </c>
      <c r="AP33" s="352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1"/>
      <c r="BB33" s="41">
        <f t="shared" ref="BB33:BY33" si="11">BB29*$F33</f>
        <v>0.33300000000000002</v>
      </c>
      <c r="BC33" s="41">
        <f t="shared" si="11"/>
        <v>0.33300000000000002</v>
      </c>
      <c r="BD33" s="41">
        <f t="shared" si="11"/>
        <v>0.33300000000000002</v>
      </c>
      <c r="BE33" s="41">
        <f t="shared" si="11"/>
        <v>0.33300000000000002</v>
      </c>
      <c r="BF33" s="41">
        <f t="shared" si="11"/>
        <v>0</v>
      </c>
      <c r="BG33" s="41">
        <f t="shared" si="11"/>
        <v>0.33300000000000002</v>
      </c>
      <c r="BH33" s="41">
        <f t="shared" si="11"/>
        <v>0.33300000000000002</v>
      </c>
      <c r="BI33" s="41">
        <f t="shared" si="11"/>
        <v>0.33300000000000002</v>
      </c>
      <c r="BJ33" s="41">
        <f t="shared" si="11"/>
        <v>0</v>
      </c>
      <c r="BK33" s="41">
        <f t="shared" si="11"/>
        <v>0.33300000000000002</v>
      </c>
      <c r="BL33" s="41">
        <f>BL29*$F33</f>
        <v>0.33300000000000002</v>
      </c>
      <c r="BM33" s="41">
        <f t="shared" si="11"/>
        <v>0.33300000000000002</v>
      </c>
      <c r="BN33" s="41">
        <f t="shared" si="11"/>
        <v>0.33300000000000002</v>
      </c>
      <c r="BO33" s="41">
        <f t="shared" si="11"/>
        <v>0.33300000000000002</v>
      </c>
      <c r="BP33" s="41">
        <f t="shared" si="11"/>
        <v>0.33300000000000002</v>
      </c>
      <c r="BQ33" s="41">
        <f t="shared" si="11"/>
        <v>0</v>
      </c>
      <c r="BR33" s="41">
        <f t="shared" si="11"/>
        <v>0.33300000000000002</v>
      </c>
      <c r="BS33" s="41">
        <f t="shared" si="11"/>
        <v>0.33300000000000002</v>
      </c>
      <c r="BT33" s="41">
        <f t="shared" si="11"/>
        <v>0.33300000000000002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42" t="s">
        <v>19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52">
        <f>N8+N13+N18+N23+N28+N33</f>
        <v>0</v>
      </c>
      <c r="O34" s="52">
        <f t="shared" ref="O34:AK34" si="12">O8+O13+O18+O23+O28+O33</f>
        <v>1.7818000000000001</v>
      </c>
      <c r="P34" s="52">
        <f t="shared" si="12"/>
        <v>1.7818000000000001</v>
      </c>
      <c r="Q34" s="52">
        <f t="shared" si="12"/>
        <v>1.7818000000000001</v>
      </c>
      <c r="R34" s="52">
        <f t="shared" si="12"/>
        <v>1.5735999999999999</v>
      </c>
      <c r="S34" s="52">
        <f t="shared" si="12"/>
        <v>1.5819000000000001</v>
      </c>
      <c r="T34" s="52">
        <f t="shared" si="12"/>
        <v>1.7818000000000001</v>
      </c>
      <c r="U34" s="52">
        <f t="shared" si="12"/>
        <v>1.3821999999999999</v>
      </c>
      <c r="V34" s="52">
        <f t="shared" si="12"/>
        <v>1.7818000000000001</v>
      </c>
      <c r="W34" s="52">
        <f t="shared" si="12"/>
        <v>1.3821999999999999</v>
      </c>
      <c r="X34" s="52">
        <f t="shared" si="12"/>
        <v>1.5819000000000001</v>
      </c>
      <c r="Y34" s="52">
        <f t="shared" si="12"/>
        <v>1.5735999999999999</v>
      </c>
      <c r="Z34" s="52">
        <f t="shared" si="12"/>
        <v>0</v>
      </c>
      <c r="AA34" s="52">
        <f t="shared" si="12"/>
        <v>1.5819000000000001</v>
      </c>
      <c r="AB34" s="52">
        <f t="shared" si="12"/>
        <v>1.6652</v>
      </c>
      <c r="AC34" s="52">
        <f t="shared" si="12"/>
        <v>1.5487</v>
      </c>
      <c r="AD34" s="52">
        <f t="shared" si="12"/>
        <v>1.3821999999999999</v>
      </c>
      <c r="AE34" s="52">
        <f t="shared" si="12"/>
        <v>1.5487</v>
      </c>
      <c r="AF34" s="52">
        <f t="shared" si="12"/>
        <v>1.4821</v>
      </c>
      <c r="AG34" s="52">
        <f t="shared" si="12"/>
        <v>1.7818000000000001</v>
      </c>
      <c r="AH34" s="52">
        <f t="shared" si="12"/>
        <v>1.4821</v>
      </c>
      <c r="AI34" s="52">
        <f t="shared" si="12"/>
        <v>1.5735999999999999</v>
      </c>
      <c r="AJ34" s="52">
        <f t="shared" si="12"/>
        <v>1.6652</v>
      </c>
      <c r="AK34" s="52">
        <f t="shared" si="12"/>
        <v>1.5487</v>
      </c>
      <c r="AP34" s="343" t="s">
        <v>19</v>
      </c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52">
        <f t="shared" ref="BB34:BY34" si="13">BB8+BB13+BB18+BB23+BB28+BB33</f>
        <v>1.5487</v>
      </c>
      <c r="BC34" s="52">
        <f t="shared" si="13"/>
        <v>1.4821</v>
      </c>
      <c r="BD34" s="52">
        <f t="shared" si="13"/>
        <v>1.4821</v>
      </c>
      <c r="BE34" s="52">
        <f t="shared" si="13"/>
        <v>1.5819000000000001</v>
      </c>
      <c r="BF34" s="52">
        <f t="shared" si="13"/>
        <v>0</v>
      </c>
      <c r="BG34" s="52">
        <f t="shared" si="13"/>
        <v>1.5735999999999999</v>
      </c>
      <c r="BH34" s="52">
        <f t="shared" si="13"/>
        <v>1.7818000000000001</v>
      </c>
      <c r="BI34" s="52">
        <f t="shared" si="13"/>
        <v>1.7818000000000001</v>
      </c>
      <c r="BJ34" s="52">
        <f t="shared" si="13"/>
        <v>0</v>
      </c>
      <c r="BK34" s="52">
        <f t="shared" si="13"/>
        <v>1.5735999999999999</v>
      </c>
      <c r="BL34" s="52">
        <f t="shared" si="13"/>
        <v>1.3821999999999999</v>
      </c>
      <c r="BM34" s="52">
        <f t="shared" si="13"/>
        <v>1.4821</v>
      </c>
      <c r="BN34" s="52">
        <f t="shared" si="13"/>
        <v>1.4821</v>
      </c>
      <c r="BO34" s="52">
        <f t="shared" si="13"/>
        <v>1.7818000000000001</v>
      </c>
      <c r="BP34" s="52">
        <f t="shared" si="13"/>
        <v>1.6652</v>
      </c>
      <c r="BQ34" s="52">
        <f t="shared" si="13"/>
        <v>0</v>
      </c>
      <c r="BR34" s="52">
        <f t="shared" si="13"/>
        <v>1.3821999999999999</v>
      </c>
      <c r="BS34" s="52">
        <f t="shared" si="13"/>
        <v>1.6652</v>
      </c>
      <c r="BT34" s="52">
        <f t="shared" si="13"/>
        <v>1.5735999999999999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AL1" zoomScale="80" zoomScaleNormal="80" workbookViewId="0">
      <selection activeCell="BE31" sqref="BE31"/>
    </sheetView>
  </sheetViews>
  <sheetFormatPr baseColWidth="10" defaultColWidth="4" defaultRowHeight="15"/>
  <cols>
    <col min="6" max="6" width="7.28515625" customWidth="1"/>
    <col min="14" max="37" width="6" customWidth="1"/>
    <col min="54" max="77" width="6.28515625" customWidth="1"/>
    <col min="78" max="81" width="0.85546875" customWidth="1"/>
  </cols>
  <sheetData>
    <row r="1" spans="1:80" ht="15.75" thickBot="1">
      <c r="A1" s="356" t="s">
        <v>45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 t="s">
        <v>45</v>
      </c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</row>
    <row r="2" spans="1:80" ht="15.75" thickBot="1">
      <c r="B2" s="17"/>
      <c r="C2" s="243" t="s">
        <v>46</v>
      </c>
      <c r="D2" s="243"/>
      <c r="E2" s="243"/>
      <c r="F2" s="243"/>
      <c r="G2" s="243"/>
      <c r="H2" s="243" t="s">
        <v>48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 t="s">
        <v>49</v>
      </c>
      <c r="X2" s="243"/>
      <c r="Y2" s="243"/>
      <c r="Z2" s="243"/>
      <c r="AA2" s="243"/>
      <c r="AB2" s="243"/>
      <c r="AC2" s="243"/>
      <c r="AD2" s="243"/>
      <c r="AE2" s="243"/>
      <c r="AF2" s="243"/>
      <c r="AG2" s="243" t="s">
        <v>47</v>
      </c>
      <c r="AH2" s="243"/>
      <c r="AI2" s="243"/>
      <c r="AJ2" s="243"/>
      <c r="AK2" s="243"/>
      <c r="AP2" s="17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</row>
    <row r="3" spans="1:80" ht="15.75" thickBot="1">
      <c r="B3" s="232" t="s">
        <v>28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2" t="s">
        <v>28</v>
      </c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4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53" t="s">
        <v>75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  <c r="N4" s="40"/>
      <c r="O4" s="40">
        <v>10</v>
      </c>
      <c r="P4" s="40">
        <v>8</v>
      </c>
      <c r="Q4" s="40">
        <v>10</v>
      </c>
      <c r="R4" s="40">
        <v>10</v>
      </c>
      <c r="S4" s="40">
        <v>7</v>
      </c>
      <c r="T4" s="40">
        <v>7</v>
      </c>
      <c r="U4" s="40">
        <v>10</v>
      </c>
      <c r="V4" s="40">
        <v>10</v>
      </c>
      <c r="W4" s="40">
        <v>7</v>
      </c>
      <c r="X4" s="40">
        <v>9</v>
      </c>
      <c r="Y4" s="40">
        <v>10</v>
      </c>
      <c r="Z4" s="40"/>
      <c r="AA4" s="40">
        <v>9</v>
      </c>
      <c r="AB4" s="40">
        <v>6</v>
      </c>
      <c r="AC4" s="40">
        <v>8</v>
      </c>
      <c r="AD4" s="40">
        <v>8</v>
      </c>
      <c r="AE4" s="40">
        <v>8</v>
      </c>
      <c r="AF4" s="40">
        <v>8</v>
      </c>
      <c r="AG4" s="40">
        <v>10</v>
      </c>
      <c r="AH4" s="40">
        <v>7</v>
      </c>
      <c r="AI4" s="40">
        <v>10</v>
      </c>
      <c r="AJ4" s="40">
        <v>7</v>
      </c>
      <c r="AK4" s="40">
        <v>8</v>
      </c>
      <c r="AP4" s="353" t="s">
        <v>75</v>
      </c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5"/>
      <c r="BB4" s="40">
        <v>10</v>
      </c>
      <c r="BC4" s="40">
        <v>7</v>
      </c>
      <c r="BD4" s="40">
        <v>10</v>
      </c>
      <c r="BE4" s="40">
        <v>10</v>
      </c>
      <c r="BF4" s="40"/>
      <c r="BG4" s="40">
        <v>10</v>
      </c>
      <c r="BH4" s="40">
        <v>10</v>
      </c>
      <c r="BI4" s="40">
        <v>10</v>
      </c>
      <c r="BJ4" s="40">
        <v>8</v>
      </c>
      <c r="BK4" s="40">
        <v>10</v>
      </c>
      <c r="BL4" s="40">
        <v>6</v>
      </c>
      <c r="BM4" s="40">
        <v>8</v>
      </c>
      <c r="BN4" s="40">
        <v>8</v>
      </c>
      <c r="BO4" s="40">
        <v>8</v>
      </c>
      <c r="BP4" s="40">
        <v>6</v>
      </c>
      <c r="BQ4" s="40">
        <v>8</v>
      </c>
      <c r="BR4" s="40">
        <v>8</v>
      </c>
      <c r="BS4" s="40">
        <v>7</v>
      </c>
      <c r="BT4" s="40"/>
      <c r="BU4" s="40"/>
      <c r="BV4" s="40"/>
      <c r="BW4" s="40"/>
      <c r="BX4" s="40"/>
      <c r="BY4" s="40"/>
    </row>
    <row r="5" spans="1:80">
      <c r="B5" s="344" t="s">
        <v>76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4" t="s">
        <v>76</v>
      </c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4" t="s">
        <v>77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4" t="s">
        <v>77</v>
      </c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4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7" t="s">
        <v>72</v>
      </c>
      <c r="C8" s="348"/>
      <c r="D8" s="348"/>
      <c r="E8" s="348"/>
      <c r="F8" s="39">
        <v>2.5000000000000001E-2</v>
      </c>
      <c r="G8" s="349"/>
      <c r="H8" s="350"/>
      <c r="I8" s="350"/>
      <c r="J8" s="350"/>
      <c r="K8" s="350"/>
      <c r="L8" s="350"/>
      <c r="M8" s="351"/>
      <c r="N8" s="41">
        <f>N4*$F8</f>
        <v>0</v>
      </c>
      <c r="O8" s="41">
        <f t="shared" ref="O8:AK8" si="0">O4*$F8</f>
        <v>0.25</v>
      </c>
      <c r="P8" s="41">
        <f t="shared" si="0"/>
        <v>0.2</v>
      </c>
      <c r="Q8" s="41">
        <f t="shared" si="0"/>
        <v>0.25</v>
      </c>
      <c r="R8" s="41">
        <f t="shared" si="0"/>
        <v>0.25</v>
      </c>
      <c r="S8" s="41">
        <f t="shared" si="0"/>
        <v>0.17500000000000002</v>
      </c>
      <c r="T8" s="41">
        <f t="shared" si="0"/>
        <v>0.17500000000000002</v>
      </c>
      <c r="U8" s="41">
        <f t="shared" si="0"/>
        <v>0.25</v>
      </c>
      <c r="V8" s="41">
        <f t="shared" si="0"/>
        <v>0.25</v>
      </c>
      <c r="W8" s="41">
        <f t="shared" si="0"/>
        <v>0.17500000000000002</v>
      </c>
      <c r="X8" s="41">
        <f t="shared" si="0"/>
        <v>0.22500000000000001</v>
      </c>
      <c r="Y8" s="41">
        <f t="shared" si="0"/>
        <v>0.25</v>
      </c>
      <c r="Z8" s="41">
        <f t="shared" si="0"/>
        <v>0</v>
      </c>
      <c r="AA8" s="41">
        <f t="shared" si="0"/>
        <v>0.22500000000000001</v>
      </c>
      <c r="AB8" s="41">
        <f t="shared" si="0"/>
        <v>0.15000000000000002</v>
      </c>
      <c r="AC8" s="41">
        <f t="shared" si="0"/>
        <v>0.2</v>
      </c>
      <c r="AD8" s="41">
        <f t="shared" si="0"/>
        <v>0.2</v>
      </c>
      <c r="AE8" s="41">
        <f t="shared" si="0"/>
        <v>0.2</v>
      </c>
      <c r="AF8" s="41">
        <f t="shared" si="0"/>
        <v>0.2</v>
      </c>
      <c r="AG8" s="41">
        <f t="shared" si="0"/>
        <v>0.25</v>
      </c>
      <c r="AH8" s="41">
        <f t="shared" si="0"/>
        <v>0.17500000000000002</v>
      </c>
      <c r="AI8" s="41">
        <f t="shared" si="0"/>
        <v>0.25</v>
      </c>
      <c r="AJ8" s="41">
        <f t="shared" si="0"/>
        <v>0.17500000000000002</v>
      </c>
      <c r="AK8" s="41">
        <f t="shared" si="0"/>
        <v>0.2</v>
      </c>
      <c r="AP8" s="352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1"/>
      <c r="BB8" s="41">
        <f t="shared" ref="BB8:BY8" si="1">BB4*$F8</f>
        <v>0.25</v>
      </c>
      <c r="BC8" s="41">
        <f t="shared" si="1"/>
        <v>0.17500000000000002</v>
      </c>
      <c r="BD8" s="41">
        <f t="shared" si="1"/>
        <v>0.25</v>
      </c>
      <c r="BE8" s="41">
        <f t="shared" si="1"/>
        <v>0.25</v>
      </c>
      <c r="BF8" s="41">
        <f t="shared" si="1"/>
        <v>0</v>
      </c>
      <c r="BG8" s="41">
        <f t="shared" si="1"/>
        <v>0.25</v>
      </c>
      <c r="BH8" s="41">
        <f t="shared" si="1"/>
        <v>0.25</v>
      </c>
      <c r="BI8" s="41">
        <f t="shared" si="1"/>
        <v>0.25</v>
      </c>
      <c r="BJ8" s="41">
        <f t="shared" si="1"/>
        <v>0.2</v>
      </c>
      <c r="BK8" s="41">
        <f t="shared" si="1"/>
        <v>0.25</v>
      </c>
      <c r="BL8" s="41">
        <f t="shared" si="1"/>
        <v>0.15000000000000002</v>
      </c>
      <c r="BM8" s="41">
        <f t="shared" si="1"/>
        <v>0.2</v>
      </c>
      <c r="BN8" s="41">
        <f t="shared" si="1"/>
        <v>0.2</v>
      </c>
      <c r="BO8" s="41">
        <f t="shared" si="1"/>
        <v>0.2</v>
      </c>
      <c r="BP8" s="41">
        <f t="shared" si="1"/>
        <v>0.15000000000000002</v>
      </c>
      <c r="BQ8" s="41">
        <f t="shared" si="1"/>
        <v>0.2</v>
      </c>
      <c r="BR8" s="41">
        <f t="shared" si="1"/>
        <v>0.2</v>
      </c>
      <c r="BS8" s="41">
        <f t="shared" si="1"/>
        <v>0.17500000000000002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44" t="s">
        <v>73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6"/>
      <c r="N9" s="40"/>
      <c r="O9" s="40">
        <v>10</v>
      </c>
      <c r="P9" s="40">
        <v>0</v>
      </c>
      <c r="Q9" s="40">
        <v>10</v>
      </c>
      <c r="R9" s="40">
        <v>10</v>
      </c>
      <c r="S9" s="40">
        <v>0</v>
      </c>
      <c r="T9" s="40">
        <v>9</v>
      </c>
      <c r="U9" s="40">
        <v>8</v>
      </c>
      <c r="V9" s="40">
        <v>9</v>
      </c>
      <c r="W9" s="40">
        <v>0</v>
      </c>
      <c r="X9" s="40">
        <v>6</v>
      </c>
      <c r="Y9" s="40">
        <v>10</v>
      </c>
      <c r="Z9" s="40"/>
      <c r="AA9" s="40">
        <v>9</v>
      </c>
      <c r="AB9" s="40">
        <v>9</v>
      </c>
      <c r="AC9" s="40">
        <v>0</v>
      </c>
      <c r="AD9" s="40">
        <v>7</v>
      </c>
      <c r="AE9" s="40">
        <v>7</v>
      </c>
      <c r="AF9" s="40">
        <v>0</v>
      </c>
      <c r="AG9" s="40">
        <v>10</v>
      </c>
      <c r="AH9" s="40">
        <v>6</v>
      </c>
      <c r="AI9" s="40">
        <v>10</v>
      </c>
      <c r="AJ9" s="40">
        <v>7</v>
      </c>
      <c r="AK9" s="40">
        <v>10</v>
      </c>
      <c r="AP9" s="344" t="s">
        <v>73</v>
      </c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6"/>
      <c r="BB9" s="40">
        <v>9</v>
      </c>
      <c r="BC9" s="40">
        <v>6</v>
      </c>
      <c r="BD9" s="40">
        <v>0</v>
      </c>
      <c r="BE9" s="40">
        <v>0</v>
      </c>
      <c r="BF9" s="40"/>
      <c r="BG9" s="40">
        <v>6</v>
      </c>
      <c r="BH9" s="40">
        <v>0</v>
      </c>
      <c r="BI9" s="40">
        <v>0</v>
      </c>
      <c r="BJ9" s="40">
        <v>0</v>
      </c>
      <c r="BK9" s="40">
        <v>10</v>
      </c>
      <c r="BL9" s="40">
        <v>5</v>
      </c>
      <c r="BM9" s="40">
        <v>8</v>
      </c>
      <c r="BN9" s="40">
        <v>8</v>
      </c>
      <c r="BO9" s="40">
        <v>9</v>
      </c>
      <c r="BP9" s="40">
        <v>8</v>
      </c>
      <c r="BQ9" s="40">
        <v>8</v>
      </c>
      <c r="BR9" s="40">
        <v>0</v>
      </c>
      <c r="BS9" s="40">
        <v>7</v>
      </c>
      <c r="BT9" s="40"/>
      <c r="BU9" s="40"/>
      <c r="BV9" s="40"/>
      <c r="BW9" s="40"/>
      <c r="BX9" s="40"/>
      <c r="BY9" s="40"/>
    </row>
    <row r="10" spans="1:80">
      <c r="B10" s="344" t="s">
        <v>74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4" t="s">
        <v>74</v>
      </c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4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4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4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47" t="s">
        <v>72</v>
      </c>
      <c r="C13" s="348"/>
      <c r="D13" s="348"/>
      <c r="E13" s="348"/>
      <c r="F13" s="39">
        <v>2.5000000000000001E-2</v>
      </c>
      <c r="G13" s="349"/>
      <c r="H13" s="350"/>
      <c r="I13" s="350"/>
      <c r="J13" s="350"/>
      <c r="K13" s="350"/>
      <c r="L13" s="350"/>
      <c r="M13" s="351"/>
      <c r="N13" s="41">
        <f>N9*$F13</f>
        <v>0</v>
      </c>
      <c r="O13" s="41">
        <f t="shared" ref="O13:AK13" si="2">O9*$F13</f>
        <v>0.25</v>
      </c>
      <c r="P13" s="41">
        <f t="shared" si="2"/>
        <v>0</v>
      </c>
      <c r="Q13" s="41">
        <f t="shared" si="2"/>
        <v>0.25</v>
      </c>
      <c r="R13" s="41">
        <f t="shared" si="2"/>
        <v>0.25</v>
      </c>
      <c r="S13" s="41">
        <f t="shared" si="2"/>
        <v>0</v>
      </c>
      <c r="T13" s="41">
        <f t="shared" si="2"/>
        <v>0.22500000000000001</v>
      </c>
      <c r="U13" s="41">
        <f t="shared" si="2"/>
        <v>0.2</v>
      </c>
      <c r="V13" s="41">
        <f t="shared" si="2"/>
        <v>0.22500000000000001</v>
      </c>
      <c r="W13" s="41">
        <f t="shared" si="2"/>
        <v>0</v>
      </c>
      <c r="X13" s="41">
        <f t="shared" si="2"/>
        <v>0.15000000000000002</v>
      </c>
      <c r="Y13" s="41">
        <f t="shared" si="2"/>
        <v>0.25</v>
      </c>
      <c r="Z13" s="41">
        <f t="shared" si="2"/>
        <v>0</v>
      </c>
      <c r="AA13" s="41">
        <f t="shared" si="2"/>
        <v>0.22500000000000001</v>
      </c>
      <c r="AB13" s="41">
        <f t="shared" si="2"/>
        <v>0.22500000000000001</v>
      </c>
      <c r="AC13" s="41">
        <f t="shared" si="2"/>
        <v>0</v>
      </c>
      <c r="AD13" s="41">
        <f t="shared" si="2"/>
        <v>0.17500000000000002</v>
      </c>
      <c r="AE13" s="41">
        <f t="shared" si="2"/>
        <v>0.17500000000000002</v>
      </c>
      <c r="AF13" s="41">
        <f t="shared" si="2"/>
        <v>0</v>
      </c>
      <c r="AG13" s="41">
        <f t="shared" si="2"/>
        <v>0.25</v>
      </c>
      <c r="AH13" s="41">
        <f t="shared" si="2"/>
        <v>0.15000000000000002</v>
      </c>
      <c r="AI13" s="41">
        <f t="shared" si="2"/>
        <v>0.25</v>
      </c>
      <c r="AJ13" s="41">
        <f t="shared" si="2"/>
        <v>0.17500000000000002</v>
      </c>
      <c r="AK13" s="41">
        <f t="shared" si="2"/>
        <v>0.25</v>
      </c>
      <c r="AP13" s="352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1"/>
      <c r="BB13" s="41">
        <f t="shared" ref="BB13:BY13" si="3">BB9*$F13</f>
        <v>0.22500000000000001</v>
      </c>
      <c r="BC13" s="41">
        <f t="shared" si="3"/>
        <v>0.15000000000000002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0.15000000000000002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0.25</v>
      </c>
      <c r="BL13" s="41">
        <f t="shared" si="3"/>
        <v>0.125</v>
      </c>
      <c r="BM13" s="41">
        <f t="shared" si="3"/>
        <v>0.2</v>
      </c>
      <c r="BN13" s="41">
        <f t="shared" si="3"/>
        <v>0.2</v>
      </c>
      <c r="BO13" s="41">
        <f t="shared" si="3"/>
        <v>0.22500000000000001</v>
      </c>
      <c r="BP13" s="41">
        <f t="shared" si="3"/>
        <v>0.2</v>
      </c>
      <c r="BQ13" s="41">
        <f t="shared" si="3"/>
        <v>0.2</v>
      </c>
      <c r="BR13" s="41">
        <f t="shared" si="3"/>
        <v>0</v>
      </c>
      <c r="BS13" s="41">
        <f t="shared" si="3"/>
        <v>0.17500000000000002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53" t="s">
        <v>78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  <c r="N14" s="40"/>
      <c r="O14" s="40">
        <v>10</v>
      </c>
      <c r="P14" s="40">
        <v>10</v>
      </c>
      <c r="Q14" s="40">
        <v>10</v>
      </c>
      <c r="R14" s="40">
        <v>10</v>
      </c>
      <c r="S14" s="40">
        <v>7</v>
      </c>
      <c r="T14" s="40">
        <v>7</v>
      </c>
      <c r="U14" s="40">
        <v>10</v>
      </c>
      <c r="V14" s="40">
        <v>10</v>
      </c>
      <c r="W14" s="40">
        <v>7</v>
      </c>
      <c r="X14" s="40">
        <v>8</v>
      </c>
      <c r="Y14" s="40">
        <v>10</v>
      </c>
      <c r="Z14" s="40"/>
      <c r="AA14" s="40">
        <v>10</v>
      </c>
      <c r="AB14" s="40">
        <v>7</v>
      </c>
      <c r="AC14" s="40">
        <v>8</v>
      </c>
      <c r="AD14" s="40">
        <v>7</v>
      </c>
      <c r="AE14" s="40">
        <v>7</v>
      </c>
      <c r="AF14" s="40">
        <v>7</v>
      </c>
      <c r="AG14" s="40">
        <v>9</v>
      </c>
      <c r="AH14" s="40">
        <v>7</v>
      </c>
      <c r="AI14" s="40">
        <v>10</v>
      </c>
      <c r="AJ14" s="40">
        <v>7</v>
      </c>
      <c r="AK14" s="40">
        <v>10</v>
      </c>
      <c r="AP14" s="353" t="s">
        <v>78</v>
      </c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40">
        <v>10</v>
      </c>
      <c r="BC14" s="40">
        <v>5</v>
      </c>
      <c r="BD14" s="40">
        <v>9</v>
      </c>
      <c r="BE14" s="40">
        <v>9</v>
      </c>
      <c r="BF14" s="40"/>
      <c r="BG14" s="40">
        <v>10</v>
      </c>
      <c r="BH14" s="40">
        <v>10</v>
      </c>
      <c r="BI14" s="40">
        <v>10</v>
      </c>
      <c r="BJ14" s="40">
        <v>7</v>
      </c>
      <c r="BK14" s="40">
        <v>10</v>
      </c>
      <c r="BL14" s="40">
        <v>8</v>
      </c>
      <c r="BM14" s="40">
        <v>7</v>
      </c>
      <c r="BN14" s="40">
        <v>8</v>
      </c>
      <c r="BO14" s="40">
        <v>9</v>
      </c>
      <c r="BP14" s="40">
        <v>7</v>
      </c>
      <c r="BQ14" s="40">
        <v>7</v>
      </c>
      <c r="BR14" s="40">
        <v>7</v>
      </c>
      <c r="BS14" s="40">
        <v>7</v>
      </c>
      <c r="BT14" s="40"/>
      <c r="BU14" s="40"/>
      <c r="BV14" s="40"/>
      <c r="BW14" s="40"/>
      <c r="BX14" s="40"/>
      <c r="BY14" s="40"/>
    </row>
    <row r="15" spans="1:80">
      <c r="B15" s="344" t="s">
        <v>79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4" t="s">
        <v>79</v>
      </c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4" t="s">
        <v>80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4" t="s">
        <v>80</v>
      </c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4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7" t="s">
        <v>72</v>
      </c>
      <c r="C18" s="348"/>
      <c r="D18" s="348"/>
      <c r="E18" s="348"/>
      <c r="F18" s="39">
        <v>2.5000000000000001E-2</v>
      </c>
      <c r="G18" s="349"/>
      <c r="H18" s="350"/>
      <c r="I18" s="350"/>
      <c r="J18" s="350"/>
      <c r="K18" s="350"/>
      <c r="L18" s="350"/>
      <c r="M18" s="351"/>
      <c r="N18" s="41">
        <f>N14*$F18</f>
        <v>0</v>
      </c>
      <c r="O18" s="41">
        <f t="shared" ref="O18:AK18" si="4">O14*$F18</f>
        <v>0.25</v>
      </c>
      <c r="P18" s="41">
        <f t="shared" si="4"/>
        <v>0.25</v>
      </c>
      <c r="Q18" s="41">
        <f t="shared" si="4"/>
        <v>0.25</v>
      </c>
      <c r="R18" s="41">
        <f t="shared" si="4"/>
        <v>0.25</v>
      </c>
      <c r="S18" s="41">
        <f t="shared" si="4"/>
        <v>0.17500000000000002</v>
      </c>
      <c r="T18" s="41">
        <f t="shared" si="4"/>
        <v>0.17500000000000002</v>
      </c>
      <c r="U18" s="41">
        <f t="shared" si="4"/>
        <v>0.25</v>
      </c>
      <c r="V18" s="41">
        <f t="shared" si="4"/>
        <v>0.25</v>
      </c>
      <c r="W18" s="41">
        <f t="shared" si="4"/>
        <v>0.17500000000000002</v>
      </c>
      <c r="X18" s="41">
        <f t="shared" si="4"/>
        <v>0.2</v>
      </c>
      <c r="Y18" s="41">
        <f t="shared" si="4"/>
        <v>0.25</v>
      </c>
      <c r="Z18" s="41">
        <f t="shared" si="4"/>
        <v>0</v>
      </c>
      <c r="AA18" s="41">
        <f t="shared" si="4"/>
        <v>0.25</v>
      </c>
      <c r="AB18" s="41">
        <f t="shared" si="4"/>
        <v>0.17500000000000002</v>
      </c>
      <c r="AC18" s="41">
        <f t="shared" si="4"/>
        <v>0.2</v>
      </c>
      <c r="AD18" s="41">
        <f t="shared" si="4"/>
        <v>0.17500000000000002</v>
      </c>
      <c r="AE18" s="41">
        <f t="shared" si="4"/>
        <v>0.17500000000000002</v>
      </c>
      <c r="AF18" s="41">
        <f t="shared" si="4"/>
        <v>0.17500000000000002</v>
      </c>
      <c r="AG18" s="41">
        <f t="shared" si="4"/>
        <v>0.22500000000000001</v>
      </c>
      <c r="AH18" s="41">
        <f t="shared" si="4"/>
        <v>0.17500000000000002</v>
      </c>
      <c r="AI18" s="41">
        <f t="shared" si="4"/>
        <v>0.25</v>
      </c>
      <c r="AJ18" s="41">
        <f t="shared" si="4"/>
        <v>0.17500000000000002</v>
      </c>
      <c r="AK18" s="41">
        <f t="shared" si="4"/>
        <v>0.25</v>
      </c>
      <c r="AP18" s="352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1"/>
      <c r="BB18" s="41">
        <f t="shared" ref="BB18:BY18" si="5">BB14*$F18</f>
        <v>0.25</v>
      </c>
      <c r="BC18" s="41">
        <f t="shared" si="5"/>
        <v>0.125</v>
      </c>
      <c r="BD18" s="41">
        <f t="shared" si="5"/>
        <v>0.22500000000000001</v>
      </c>
      <c r="BE18" s="41">
        <f t="shared" si="5"/>
        <v>0.22500000000000001</v>
      </c>
      <c r="BF18" s="41">
        <f t="shared" si="5"/>
        <v>0</v>
      </c>
      <c r="BG18" s="41">
        <f t="shared" si="5"/>
        <v>0.25</v>
      </c>
      <c r="BH18" s="41">
        <f t="shared" si="5"/>
        <v>0.25</v>
      </c>
      <c r="BI18" s="41">
        <f t="shared" si="5"/>
        <v>0.25</v>
      </c>
      <c r="BJ18" s="41">
        <f t="shared" si="5"/>
        <v>0.17500000000000002</v>
      </c>
      <c r="BK18" s="41">
        <f t="shared" si="5"/>
        <v>0.25</v>
      </c>
      <c r="BL18" s="41">
        <f t="shared" si="5"/>
        <v>0.2</v>
      </c>
      <c r="BM18" s="41">
        <f t="shared" si="5"/>
        <v>0.17500000000000002</v>
      </c>
      <c r="BN18" s="41">
        <f t="shared" si="5"/>
        <v>0.2</v>
      </c>
      <c r="BO18" s="41">
        <f t="shared" si="5"/>
        <v>0.22500000000000001</v>
      </c>
      <c r="BP18" s="41">
        <f t="shared" si="5"/>
        <v>0.17500000000000002</v>
      </c>
      <c r="BQ18" s="41">
        <f t="shared" si="5"/>
        <v>0.17500000000000002</v>
      </c>
      <c r="BR18" s="41">
        <f t="shared" si="5"/>
        <v>0.17500000000000002</v>
      </c>
      <c r="BS18" s="41">
        <f t="shared" si="5"/>
        <v>0.17500000000000002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53" t="s">
        <v>81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N19" s="40"/>
      <c r="O19" s="40">
        <v>10</v>
      </c>
      <c r="P19" s="40">
        <v>5</v>
      </c>
      <c r="Q19" s="40">
        <v>10</v>
      </c>
      <c r="R19" s="40">
        <v>10</v>
      </c>
      <c r="S19" s="40">
        <v>6</v>
      </c>
      <c r="T19" s="40">
        <v>5</v>
      </c>
      <c r="U19" s="40">
        <v>10</v>
      </c>
      <c r="V19" s="40">
        <v>10</v>
      </c>
      <c r="W19" s="40">
        <v>9</v>
      </c>
      <c r="X19" s="40">
        <v>9</v>
      </c>
      <c r="Y19" s="40">
        <v>10</v>
      </c>
      <c r="Z19" s="40"/>
      <c r="AA19" s="40">
        <v>10</v>
      </c>
      <c r="AB19" s="40">
        <v>5</v>
      </c>
      <c r="AC19" s="40">
        <v>8</v>
      </c>
      <c r="AD19" s="40">
        <v>8</v>
      </c>
      <c r="AE19" s="40">
        <v>7</v>
      </c>
      <c r="AF19" s="40">
        <v>8</v>
      </c>
      <c r="AG19" s="40">
        <v>10</v>
      </c>
      <c r="AH19" s="40">
        <v>0</v>
      </c>
      <c r="AI19" s="40">
        <v>10</v>
      </c>
      <c r="AJ19" s="40">
        <v>0</v>
      </c>
      <c r="AK19" s="40">
        <v>0</v>
      </c>
      <c r="AP19" s="353" t="s">
        <v>81</v>
      </c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5"/>
      <c r="BB19" s="40">
        <v>10</v>
      </c>
      <c r="BC19" s="40">
        <v>5</v>
      </c>
      <c r="BD19" s="40">
        <v>10</v>
      </c>
      <c r="BE19" s="40">
        <v>10</v>
      </c>
      <c r="BF19" s="40"/>
      <c r="BG19" s="40">
        <v>10</v>
      </c>
      <c r="BH19" s="40">
        <v>8</v>
      </c>
      <c r="BI19" s="40">
        <v>10</v>
      </c>
      <c r="BJ19" s="40">
        <v>5</v>
      </c>
      <c r="BK19" s="40">
        <v>10</v>
      </c>
      <c r="BL19" s="40">
        <v>9</v>
      </c>
      <c r="BM19" s="40">
        <v>5</v>
      </c>
      <c r="BN19" s="40">
        <v>7</v>
      </c>
      <c r="BO19" s="40">
        <v>0</v>
      </c>
      <c r="BP19" s="40">
        <v>5</v>
      </c>
      <c r="BQ19" s="40">
        <v>6</v>
      </c>
      <c r="BR19" s="40">
        <v>6</v>
      </c>
      <c r="BS19" s="40">
        <v>7</v>
      </c>
      <c r="BT19" s="40"/>
      <c r="BU19" s="40"/>
      <c r="BV19" s="40"/>
      <c r="BW19" s="40"/>
      <c r="BX19" s="40"/>
      <c r="BY19" s="40"/>
    </row>
    <row r="20" spans="2:77">
      <c r="B20" s="344" t="s">
        <v>82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4" t="s">
        <v>82</v>
      </c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4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4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44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4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7" t="s">
        <v>72</v>
      </c>
      <c r="C23" s="348"/>
      <c r="D23" s="348"/>
      <c r="E23" s="348"/>
      <c r="F23" s="39">
        <v>2.5000000000000001E-2</v>
      </c>
      <c r="G23" s="349"/>
      <c r="H23" s="350"/>
      <c r="I23" s="350"/>
      <c r="J23" s="350"/>
      <c r="K23" s="350"/>
      <c r="L23" s="350"/>
      <c r="M23" s="351"/>
      <c r="N23" s="41">
        <f>N19*$F23</f>
        <v>0</v>
      </c>
      <c r="O23" s="41">
        <f t="shared" ref="O23:AK23" si="6">O19*$F23</f>
        <v>0.25</v>
      </c>
      <c r="P23" s="41">
        <f t="shared" si="6"/>
        <v>0.125</v>
      </c>
      <c r="Q23" s="41">
        <f t="shared" si="6"/>
        <v>0.25</v>
      </c>
      <c r="R23" s="41">
        <f t="shared" si="6"/>
        <v>0.25</v>
      </c>
      <c r="S23" s="41">
        <f t="shared" si="6"/>
        <v>0.15000000000000002</v>
      </c>
      <c r="T23" s="41">
        <f t="shared" si="6"/>
        <v>0.125</v>
      </c>
      <c r="U23" s="41">
        <f t="shared" si="6"/>
        <v>0.25</v>
      </c>
      <c r="V23" s="41">
        <f t="shared" si="6"/>
        <v>0.25</v>
      </c>
      <c r="W23" s="41">
        <f t="shared" si="6"/>
        <v>0.22500000000000001</v>
      </c>
      <c r="X23" s="41">
        <f t="shared" si="6"/>
        <v>0.22500000000000001</v>
      </c>
      <c r="Y23" s="41">
        <f t="shared" si="6"/>
        <v>0.25</v>
      </c>
      <c r="Z23" s="41">
        <f t="shared" si="6"/>
        <v>0</v>
      </c>
      <c r="AA23" s="41">
        <f t="shared" si="6"/>
        <v>0.25</v>
      </c>
      <c r="AB23" s="41">
        <f t="shared" si="6"/>
        <v>0.125</v>
      </c>
      <c r="AC23" s="41">
        <f t="shared" si="6"/>
        <v>0.2</v>
      </c>
      <c r="AD23" s="41">
        <f t="shared" si="6"/>
        <v>0.2</v>
      </c>
      <c r="AE23" s="41">
        <f t="shared" si="6"/>
        <v>0.17500000000000002</v>
      </c>
      <c r="AF23" s="41">
        <f t="shared" si="6"/>
        <v>0.2</v>
      </c>
      <c r="AG23" s="41">
        <f t="shared" si="6"/>
        <v>0.25</v>
      </c>
      <c r="AH23" s="41">
        <f t="shared" si="6"/>
        <v>0</v>
      </c>
      <c r="AI23" s="41">
        <f t="shared" si="6"/>
        <v>0.25</v>
      </c>
      <c r="AJ23" s="41">
        <f t="shared" si="6"/>
        <v>0</v>
      </c>
      <c r="AK23" s="41">
        <f t="shared" si="6"/>
        <v>0</v>
      </c>
      <c r="AP23" s="352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1"/>
      <c r="BB23" s="41">
        <f t="shared" ref="BB23:BY23" si="7">BB19*$F23</f>
        <v>0.25</v>
      </c>
      <c r="BC23" s="41">
        <f t="shared" si="7"/>
        <v>0.125</v>
      </c>
      <c r="BD23" s="41">
        <f t="shared" si="7"/>
        <v>0.25</v>
      </c>
      <c r="BE23" s="41">
        <f t="shared" si="7"/>
        <v>0.25</v>
      </c>
      <c r="BF23" s="41">
        <f t="shared" si="7"/>
        <v>0</v>
      </c>
      <c r="BG23" s="41">
        <f t="shared" si="7"/>
        <v>0.25</v>
      </c>
      <c r="BH23" s="41">
        <f t="shared" si="7"/>
        <v>0.2</v>
      </c>
      <c r="BI23" s="41">
        <f t="shared" si="7"/>
        <v>0.25</v>
      </c>
      <c r="BJ23" s="41">
        <f t="shared" si="7"/>
        <v>0.125</v>
      </c>
      <c r="BK23" s="41">
        <f t="shared" si="7"/>
        <v>0.25</v>
      </c>
      <c r="BL23" s="41">
        <f t="shared" si="7"/>
        <v>0.22500000000000001</v>
      </c>
      <c r="BM23" s="41">
        <f t="shared" si="7"/>
        <v>0.125</v>
      </c>
      <c r="BN23" s="41">
        <f t="shared" si="7"/>
        <v>0.17500000000000002</v>
      </c>
      <c r="BO23" s="41">
        <f t="shared" si="7"/>
        <v>0</v>
      </c>
      <c r="BP23" s="41">
        <f t="shared" si="7"/>
        <v>0.125</v>
      </c>
      <c r="BQ23" s="41">
        <f t="shared" si="7"/>
        <v>0.15000000000000002</v>
      </c>
      <c r="BR23" s="41">
        <f t="shared" si="7"/>
        <v>0.15000000000000002</v>
      </c>
      <c r="BS23" s="41">
        <f t="shared" si="7"/>
        <v>0.17500000000000002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53" t="s">
        <v>83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5"/>
      <c r="N24" s="40"/>
      <c r="O24" s="40">
        <v>10</v>
      </c>
      <c r="P24" s="40">
        <v>10</v>
      </c>
      <c r="Q24" s="40">
        <v>8</v>
      </c>
      <c r="R24" s="40">
        <v>10</v>
      </c>
      <c r="S24" s="40">
        <v>8</v>
      </c>
      <c r="T24" s="40">
        <v>8</v>
      </c>
      <c r="U24" s="40">
        <v>7</v>
      </c>
      <c r="V24" s="40">
        <v>8</v>
      </c>
      <c r="W24" s="40">
        <v>9</v>
      </c>
      <c r="X24" s="40">
        <v>9</v>
      </c>
      <c r="Y24" s="40">
        <v>10</v>
      </c>
      <c r="Z24" s="40"/>
      <c r="AA24" s="40">
        <v>10</v>
      </c>
      <c r="AB24" s="40">
        <v>8</v>
      </c>
      <c r="AC24" s="40">
        <v>8</v>
      </c>
      <c r="AD24" s="40">
        <v>7</v>
      </c>
      <c r="AE24" s="40">
        <v>9</v>
      </c>
      <c r="AF24" s="40">
        <v>8</v>
      </c>
      <c r="AG24" s="40">
        <v>9</v>
      </c>
      <c r="AH24" s="40">
        <v>7</v>
      </c>
      <c r="AI24" s="40">
        <v>10</v>
      </c>
      <c r="AJ24" s="40">
        <v>8</v>
      </c>
      <c r="AK24" s="40">
        <v>10</v>
      </c>
      <c r="AP24" s="353" t="s">
        <v>83</v>
      </c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5"/>
      <c r="BB24" s="40">
        <v>10</v>
      </c>
      <c r="BC24" s="40">
        <v>8</v>
      </c>
      <c r="BD24" s="40">
        <v>8</v>
      </c>
      <c r="BE24" s="40">
        <v>8</v>
      </c>
      <c r="BF24" s="40"/>
      <c r="BG24" s="40">
        <v>7</v>
      </c>
      <c r="BH24" s="40">
        <v>10</v>
      </c>
      <c r="BI24" s="40">
        <v>10</v>
      </c>
      <c r="BJ24" s="40">
        <v>7</v>
      </c>
      <c r="BK24" s="40">
        <v>10</v>
      </c>
      <c r="BL24" s="40">
        <v>6</v>
      </c>
      <c r="BM24" s="40">
        <v>8</v>
      </c>
      <c r="BN24" s="40">
        <v>8</v>
      </c>
      <c r="BO24" s="40">
        <v>9</v>
      </c>
      <c r="BP24" s="40">
        <v>7</v>
      </c>
      <c r="BQ24" s="40">
        <v>8</v>
      </c>
      <c r="BR24" s="40">
        <v>7</v>
      </c>
      <c r="BS24" s="40">
        <v>8</v>
      </c>
      <c r="BT24" s="40"/>
      <c r="BU24" s="40"/>
      <c r="BV24" s="40"/>
      <c r="BW24" s="40"/>
      <c r="BX24" s="40"/>
      <c r="BY24" s="40"/>
    </row>
    <row r="25" spans="2:77">
      <c r="B25" s="344" t="s">
        <v>84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4" t="s">
        <v>84</v>
      </c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4" t="s">
        <v>85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4" t="s">
        <v>85</v>
      </c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4" t="s">
        <v>86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4" t="s">
        <v>86</v>
      </c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7" t="s">
        <v>72</v>
      </c>
      <c r="C28" s="348"/>
      <c r="D28" s="348"/>
      <c r="E28" s="348"/>
      <c r="F28" s="39">
        <v>2.5000000000000001E-2</v>
      </c>
      <c r="G28" s="349"/>
      <c r="H28" s="350"/>
      <c r="I28" s="350"/>
      <c r="J28" s="350"/>
      <c r="K28" s="350"/>
      <c r="L28" s="350"/>
      <c r="M28" s="351"/>
      <c r="N28" s="41">
        <f>N24*$F28</f>
        <v>0</v>
      </c>
      <c r="O28" s="41">
        <f t="shared" ref="O28:AK28" si="8">O24*$F28</f>
        <v>0.25</v>
      </c>
      <c r="P28" s="41">
        <f t="shared" si="8"/>
        <v>0.25</v>
      </c>
      <c r="Q28" s="41">
        <f t="shared" si="8"/>
        <v>0.2</v>
      </c>
      <c r="R28" s="41">
        <f t="shared" si="8"/>
        <v>0.25</v>
      </c>
      <c r="S28" s="41">
        <f t="shared" si="8"/>
        <v>0.2</v>
      </c>
      <c r="T28" s="41">
        <f t="shared" si="8"/>
        <v>0.2</v>
      </c>
      <c r="U28" s="41">
        <f t="shared" si="8"/>
        <v>0.17500000000000002</v>
      </c>
      <c r="V28" s="41">
        <f t="shared" si="8"/>
        <v>0.2</v>
      </c>
      <c r="W28" s="41">
        <f t="shared" si="8"/>
        <v>0.22500000000000001</v>
      </c>
      <c r="X28" s="41">
        <f t="shared" si="8"/>
        <v>0.22500000000000001</v>
      </c>
      <c r="Y28" s="41">
        <f t="shared" si="8"/>
        <v>0.25</v>
      </c>
      <c r="Z28" s="41">
        <f t="shared" si="8"/>
        <v>0</v>
      </c>
      <c r="AA28" s="41">
        <f t="shared" si="8"/>
        <v>0.25</v>
      </c>
      <c r="AB28" s="41">
        <f t="shared" si="8"/>
        <v>0.2</v>
      </c>
      <c r="AC28" s="41">
        <f t="shared" si="8"/>
        <v>0.2</v>
      </c>
      <c r="AD28" s="41">
        <f t="shared" si="8"/>
        <v>0.17500000000000002</v>
      </c>
      <c r="AE28" s="41">
        <f t="shared" si="8"/>
        <v>0.22500000000000001</v>
      </c>
      <c r="AF28" s="41">
        <f t="shared" si="8"/>
        <v>0.2</v>
      </c>
      <c r="AG28" s="41">
        <f t="shared" si="8"/>
        <v>0.22500000000000001</v>
      </c>
      <c r="AH28" s="41">
        <f t="shared" si="8"/>
        <v>0.17500000000000002</v>
      </c>
      <c r="AI28" s="41">
        <f t="shared" si="8"/>
        <v>0.25</v>
      </c>
      <c r="AJ28" s="41">
        <f t="shared" si="8"/>
        <v>0.2</v>
      </c>
      <c r="AK28" s="41">
        <f t="shared" si="8"/>
        <v>0.25</v>
      </c>
      <c r="AP28" s="352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1"/>
      <c r="BB28" s="41">
        <f t="shared" ref="BB28:BY28" si="9">BB24*$F28</f>
        <v>0.25</v>
      </c>
      <c r="BC28" s="41">
        <f t="shared" si="9"/>
        <v>0.2</v>
      </c>
      <c r="BD28" s="41">
        <f t="shared" si="9"/>
        <v>0.2</v>
      </c>
      <c r="BE28" s="41">
        <f t="shared" si="9"/>
        <v>0.2</v>
      </c>
      <c r="BF28" s="41">
        <f t="shared" si="9"/>
        <v>0</v>
      </c>
      <c r="BG28" s="41">
        <f t="shared" si="9"/>
        <v>0.17500000000000002</v>
      </c>
      <c r="BH28" s="41">
        <f t="shared" si="9"/>
        <v>0.25</v>
      </c>
      <c r="BI28" s="41">
        <f t="shared" si="9"/>
        <v>0.25</v>
      </c>
      <c r="BJ28" s="41">
        <f t="shared" si="9"/>
        <v>0.17500000000000002</v>
      </c>
      <c r="BK28" s="41">
        <f t="shared" si="9"/>
        <v>0.25</v>
      </c>
      <c r="BL28" s="41">
        <f t="shared" si="9"/>
        <v>0.15000000000000002</v>
      </c>
      <c r="BM28" s="41">
        <f t="shared" si="9"/>
        <v>0.2</v>
      </c>
      <c r="BN28" s="41">
        <f t="shared" si="9"/>
        <v>0.2</v>
      </c>
      <c r="BO28" s="41">
        <f t="shared" si="9"/>
        <v>0.22500000000000001</v>
      </c>
      <c r="BP28" s="41">
        <f t="shared" si="9"/>
        <v>0.17500000000000002</v>
      </c>
      <c r="BQ28" s="41">
        <f t="shared" si="9"/>
        <v>0.2</v>
      </c>
      <c r="BR28" s="41">
        <f t="shared" si="9"/>
        <v>0.17500000000000002</v>
      </c>
      <c r="BS28" s="41">
        <f t="shared" si="9"/>
        <v>0.2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53" t="s">
        <v>87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5"/>
      <c r="N29" s="40"/>
      <c r="O29" s="40">
        <v>10</v>
      </c>
      <c r="P29" s="40">
        <v>10</v>
      </c>
      <c r="Q29" s="40">
        <v>10</v>
      </c>
      <c r="R29" s="40">
        <v>10</v>
      </c>
      <c r="S29" s="40">
        <v>8</v>
      </c>
      <c r="T29" s="40">
        <v>8</v>
      </c>
      <c r="U29" s="40">
        <v>10</v>
      </c>
      <c r="V29" s="40">
        <v>7</v>
      </c>
      <c r="W29" s="40">
        <v>9</v>
      </c>
      <c r="X29" s="40">
        <v>9</v>
      </c>
      <c r="Y29" s="40">
        <v>10</v>
      </c>
      <c r="Z29" s="40"/>
      <c r="AA29" s="40">
        <v>10</v>
      </c>
      <c r="AB29" s="40">
        <v>8</v>
      </c>
      <c r="AC29" s="40">
        <v>8</v>
      </c>
      <c r="AD29" s="40">
        <v>8</v>
      </c>
      <c r="AE29" s="40">
        <v>7</v>
      </c>
      <c r="AF29" s="40">
        <v>9</v>
      </c>
      <c r="AG29" s="40">
        <v>10</v>
      </c>
      <c r="AH29" s="40">
        <v>7</v>
      </c>
      <c r="AI29" s="40">
        <v>10</v>
      </c>
      <c r="AJ29" s="40">
        <v>7</v>
      </c>
      <c r="AK29" s="40">
        <v>10</v>
      </c>
      <c r="AP29" s="353" t="s">
        <v>87</v>
      </c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5"/>
      <c r="BB29" s="40">
        <v>10</v>
      </c>
      <c r="BC29" s="40">
        <v>8</v>
      </c>
      <c r="BD29" s="40">
        <v>10</v>
      </c>
      <c r="BE29" s="40">
        <v>10</v>
      </c>
      <c r="BF29" s="40"/>
      <c r="BG29" s="40">
        <v>8</v>
      </c>
      <c r="BH29" s="40">
        <v>9</v>
      </c>
      <c r="BI29" s="40">
        <v>9</v>
      </c>
      <c r="BJ29" s="40">
        <v>7</v>
      </c>
      <c r="BK29" s="40">
        <v>10</v>
      </c>
      <c r="BL29" s="40">
        <v>7</v>
      </c>
      <c r="BM29" s="40">
        <v>6</v>
      </c>
      <c r="BN29" s="40">
        <v>8</v>
      </c>
      <c r="BO29" s="40">
        <v>8</v>
      </c>
      <c r="BP29" s="40">
        <v>8</v>
      </c>
      <c r="BQ29" s="40">
        <v>8</v>
      </c>
      <c r="BR29" s="40">
        <v>8</v>
      </c>
      <c r="BS29" s="40">
        <v>8</v>
      </c>
      <c r="BT29" s="40"/>
      <c r="BU29" s="40"/>
      <c r="BV29" s="40"/>
      <c r="BW29" s="40"/>
      <c r="BX29" s="40"/>
      <c r="BY29" s="40"/>
    </row>
    <row r="30" spans="2:77">
      <c r="B30" s="344" t="s">
        <v>88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4" t="s">
        <v>88</v>
      </c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4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4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7" t="s">
        <v>72</v>
      </c>
      <c r="C33" s="348"/>
      <c r="D33" s="348"/>
      <c r="E33" s="348"/>
      <c r="F33" s="39">
        <v>2.5000000000000001E-2</v>
      </c>
      <c r="G33" s="349"/>
      <c r="H33" s="350"/>
      <c r="I33" s="350"/>
      <c r="J33" s="350"/>
      <c r="K33" s="350"/>
      <c r="L33" s="350"/>
      <c r="M33" s="351"/>
      <c r="N33" s="41">
        <f>N29*$F33</f>
        <v>0</v>
      </c>
      <c r="O33" s="41">
        <f t="shared" ref="O33:AK33" si="10">O29*$F33</f>
        <v>0.25</v>
      </c>
      <c r="P33" s="41">
        <f t="shared" si="10"/>
        <v>0.25</v>
      </c>
      <c r="Q33" s="41">
        <f t="shared" si="10"/>
        <v>0.25</v>
      </c>
      <c r="R33" s="41">
        <f t="shared" si="10"/>
        <v>0.25</v>
      </c>
      <c r="S33" s="41">
        <f t="shared" si="10"/>
        <v>0.2</v>
      </c>
      <c r="T33" s="41">
        <f t="shared" si="10"/>
        <v>0.2</v>
      </c>
      <c r="U33" s="41">
        <f t="shared" si="10"/>
        <v>0.25</v>
      </c>
      <c r="V33" s="41">
        <f t="shared" si="10"/>
        <v>0.17500000000000002</v>
      </c>
      <c r="W33" s="41">
        <f t="shared" si="10"/>
        <v>0.22500000000000001</v>
      </c>
      <c r="X33" s="41">
        <f t="shared" si="10"/>
        <v>0.22500000000000001</v>
      </c>
      <c r="Y33" s="41">
        <f t="shared" si="10"/>
        <v>0.25</v>
      </c>
      <c r="Z33" s="41">
        <f t="shared" si="10"/>
        <v>0</v>
      </c>
      <c r="AA33" s="41">
        <f t="shared" si="10"/>
        <v>0.25</v>
      </c>
      <c r="AB33" s="41">
        <f t="shared" si="10"/>
        <v>0.2</v>
      </c>
      <c r="AC33" s="41">
        <f t="shared" si="10"/>
        <v>0.2</v>
      </c>
      <c r="AD33" s="41">
        <f t="shared" si="10"/>
        <v>0.2</v>
      </c>
      <c r="AE33" s="41">
        <f t="shared" si="10"/>
        <v>0.17500000000000002</v>
      </c>
      <c r="AF33" s="41">
        <f t="shared" si="10"/>
        <v>0.22500000000000001</v>
      </c>
      <c r="AG33" s="41">
        <f t="shared" si="10"/>
        <v>0.25</v>
      </c>
      <c r="AH33" s="41">
        <f t="shared" si="10"/>
        <v>0.17500000000000002</v>
      </c>
      <c r="AI33" s="41">
        <f t="shared" si="10"/>
        <v>0.25</v>
      </c>
      <c r="AJ33" s="41">
        <f t="shared" si="10"/>
        <v>0.17500000000000002</v>
      </c>
      <c r="AK33" s="41">
        <f t="shared" si="10"/>
        <v>0.25</v>
      </c>
      <c r="AP33" s="352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1"/>
      <c r="BB33" s="41">
        <f t="shared" ref="BB33:BY33" si="11">BB29*$F33</f>
        <v>0.25</v>
      </c>
      <c r="BC33" s="41">
        <f t="shared" si="11"/>
        <v>0.2</v>
      </c>
      <c r="BD33" s="41">
        <f t="shared" si="11"/>
        <v>0.25</v>
      </c>
      <c r="BE33" s="41">
        <f t="shared" si="11"/>
        <v>0.25</v>
      </c>
      <c r="BF33" s="41">
        <f t="shared" si="11"/>
        <v>0</v>
      </c>
      <c r="BG33" s="41">
        <f t="shared" si="11"/>
        <v>0.2</v>
      </c>
      <c r="BH33" s="41">
        <f t="shared" si="11"/>
        <v>0.22500000000000001</v>
      </c>
      <c r="BI33" s="41">
        <f t="shared" si="11"/>
        <v>0.22500000000000001</v>
      </c>
      <c r="BJ33" s="41">
        <f t="shared" si="11"/>
        <v>0.17500000000000002</v>
      </c>
      <c r="BK33" s="41">
        <f t="shared" si="11"/>
        <v>0.25</v>
      </c>
      <c r="BL33" s="41">
        <f t="shared" si="11"/>
        <v>0.17500000000000002</v>
      </c>
      <c r="BM33" s="41">
        <f t="shared" si="11"/>
        <v>0.15000000000000002</v>
      </c>
      <c r="BN33" s="41">
        <f t="shared" si="11"/>
        <v>0.2</v>
      </c>
      <c r="BO33" s="41">
        <f t="shared" si="11"/>
        <v>0.2</v>
      </c>
      <c r="BP33" s="41">
        <f t="shared" si="11"/>
        <v>0.2</v>
      </c>
      <c r="BQ33" s="41">
        <f t="shared" si="11"/>
        <v>0.2</v>
      </c>
      <c r="BR33" s="41">
        <f t="shared" si="11"/>
        <v>0.2</v>
      </c>
      <c r="BS33" s="41">
        <f t="shared" si="11"/>
        <v>0.2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42" t="s">
        <v>19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52">
        <f>N8+N13+N18+N23+N28+N33</f>
        <v>0</v>
      </c>
      <c r="O34" s="52">
        <f t="shared" ref="O34:AK34" si="12">O8+O13+O18+O23+O28+O33</f>
        <v>1.5</v>
      </c>
      <c r="P34" s="52">
        <f t="shared" si="12"/>
        <v>1.075</v>
      </c>
      <c r="Q34" s="52">
        <f t="shared" si="12"/>
        <v>1.45</v>
      </c>
      <c r="R34" s="52">
        <f t="shared" si="12"/>
        <v>1.5</v>
      </c>
      <c r="S34" s="52">
        <f t="shared" si="12"/>
        <v>0.89999999999999991</v>
      </c>
      <c r="T34" s="52">
        <f t="shared" si="12"/>
        <v>1.1000000000000001</v>
      </c>
      <c r="U34" s="52">
        <f t="shared" si="12"/>
        <v>1.375</v>
      </c>
      <c r="V34" s="52">
        <f t="shared" si="12"/>
        <v>1.35</v>
      </c>
      <c r="W34" s="52">
        <f t="shared" si="12"/>
        <v>1.0250000000000001</v>
      </c>
      <c r="X34" s="52">
        <f t="shared" si="12"/>
        <v>1.25</v>
      </c>
      <c r="Y34" s="52">
        <f t="shared" si="12"/>
        <v>1.5</v>
      </c>
      <c r="Z34" s="52">
        <f t="shared" si="12"/>
        <v>0</v>
      </c>
      <c r="AA34" s="52">
        <f t="shared" si="12"/>
        <v>1.45</v>
      </c>
      <c r="AB34" s="52">
        <f t="shared" si="12"/>
        <v>1.075</v>
      </c>
      <c r="AC34" s="52">
        <f t="shared" si="12"/>
        <v>1</v>
      </c>
      <c r="AD34" s="52">
        <f t="shared" si="12"/>
        <v>1.125</v>
      </c>
      <c r="AE34" s="52">
        <f t="shared" si="12"/>
        <v>1.125</v>
      </c>
      <c r="AF34" s="52">
        <f t="shared" si="12"/>
        <v>0.99999999999999989</v>
      </c>
      <c r="AG34" s="52">
        <f t="shared" si="12"/>
        <v>1.45</v>
      </c>
      <c r="AH34" s="52">
        <f t="shared" si="12"/>
        <v>0.8500000000000002</v>
      </c>
      <c r="AI34" s="52">
        <f t="shared" si="12"/>
        <v>1.5</v>
      </c>
      <c r="AJ34" s="52">
        <f t="shared" si="12"/>
        <v>0.90000000000000013</v>
      </c>
      <c r="AK34" s="52">
        <f t="shared" si="12"/>
        <v>1.2</v>
      </c>
      <c r="AP34" s="343" t="s">
        <v>19</v>
      </c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88">
        <f t="shared" ref="BB34:BY34" si="13">BB8+BB13+BB18+BB23+BB28+BB33</f>
        <v>1.4750000000000001</v>
      </c>
      <c r="BC34" s="88">
        <f t="shared" si="13"/>
        <v>0.97500000000000009</v>
      </c>
      <c r="BD34" s="88">
        <f t="shared" si="13"/>
        <v>1.175</v>
      </c>
      <c r="BE34" s="88">
        <f t="shared" si="13"/>
        <v>1.175</v>
      </c>
      <c r="BF34" s="88">
        <f t="shared" si="13"/>
        <v>0</v>
      </c>
      <c r="BG34" s="88">
        <f t="shared" si="13"/>
        <v>1.2749999999999999</v>
      </c>
      <c r="BH34" s="88">
        <f t="shared" si="13"/>
        <v>1.175</v>
      </c>
      <c r="BI34" s="88">
        <f t="shared" si="13"/>
        <v>1.2250000000000001</v>
      </c>
      <c r="BJ34" s="88">
        <f t="shared" si="13"/>
        <v>0.85000000000000009</v>
      </c>
      <c r="BK34" s="88">
        <f t="shared" si="13"/>
        <v>1.5</v>
      </c>
      <c r="BL34" s="88">
        <f>BL8+BL13+BL18+BL23+BL28+BL33</f>
        <v>1.0250000000000001</v>
      </c>
      <c r="BM34" s="88">
        <f t="shared" si="13"/>
        <v>1.0500000000000003</v>
      </c>
      <c r="BN34" s="88">
        <f t="shared" si="13"/>
        <v>1.175</v>
      </c>
      <c r="BO34" s="88">
        <f t="shared" si="13"/>
        <v>1.075</v>
      </c>
      <c r="BP34" s="88">
        <f t="shared" si="13"/>
        <v>1.0250000000000001</v>
      </c>
      <c r="BQ34" s="88">
        <f t="shared" si="13"/>
        <v>1.125</v>
      </c>
      <c r="BR34" s="88">
        <f t="shared" si="13"/>
        <v>0.90000000000000013</v>
      </c>
      <c r="BS34" s="88">
        <f t="shared" si="13"/>
        <v>1.1000000000000001</v>
      </c>
      <c r="BT34" s="88">
        <f t="shared" si="13"/>
        <v>0</v>
      </c>
      <c r="BU34" s="88">
        <f t="shared" si="13"/>
        <v>0</v>
      </c>
      <c r="BV34" s="88">
        <f t="shared" si="13"/>
        <v>0</v>
      </c>
      <c r="BW34" s="88">
        <f t="shared" si="13"/>
        <v>0</v>
      </c>
      <c r="BX34" s="88">
        <f t="shared" si="13"/>
        <v>0</v>
      </c>
      <c r="BY34" s="88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AS12" sqref="AS12"/>
    </sheetView>
  </sheetViews>
  <sheetFormatPr baseColWidth="10" defaultColWidth="3.7109375" defaultRowHeight="15"/>
  <cols>
    <col min="6" max="6" width="7.140625" bestFit="1" customWidth="1"/>
  </cols>
  <sheetData>
    <row r="1" spans="1:47">
      <c r="K1" s="242" t="s">
        <v>71</v>
      </c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3" spans="1:47">
      <c r="B3" s="38">
        <v>1</v>
      </c>
      <c r="C3" s="357" t="s">
        <v>63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47">
      <c r="B4" s="38">
        <v>2</v>
      </c>
      <c r="C4" s="357" t="s">
        <v>64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47">
      <c r="B5" s="38">
        <v>3</v>
      </c>
      <c r="C5" s="357" t="s">
        <v>65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8" spans="1:47" ht="15.75" thickBot="1">
      <c r="A8" s="358" t="s">
        <v>62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9"/>
      <c r="AK8" s="359"/>
      <c r="AL8" s="359"/>
      <c r="AM8" s="359"/>
      <c r="AN8" s="359"/>
      <c r="AO8" s="359"/>
      <c r="AP8" s="359"/>
      <c r="AQ8" s="359"/>
      <c r="AR8" s="359"/>
      <c r="AS8" s="126"/>
      <c r="AT8" s="126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81">
        <v>6.7</v>
      </c>
      <c r="C10" s="81">
        <v>10</v>
      </c>
      <c r="D10" s="81">
        <v>4.7</v>
      </c>
      <c r="E10" s="81">
        <v>4</v>
      </c>
      <c r="F10" s="81">
        <v>3.3</v>
      </c>
      <c r="G10" s="81">
        <v>3.3</v>
      </c>
      <c r="H10" s="81">
        <v>4</v>
      </c>
      <c r="I10" s="81">
        <v>6</v>
      </c>
      <c r="J10" s="81">
        <v>0.7</v>
      </c>
      <c r="K10" s="81">
        <v>4</v>
      </c>
      <c r="L10" s="81">
        <v>5.3</v>
      </c>
      <c r="M10" s="81">
        <v>6</v>
      </c>
      <c r="N10" s="81">
        <v>2.7</v>
      </c>
      <c r="O10" s="81">
        <v>3.3</v>
      </c>
      <c r="P10" s="81">
        <v>4.7</v>
      </c>
      <c r="Q10" s="81">
        <v>7.3</v>
      </c>
      <c r="R10" s="81">
        <v>3.3</v>
      </c>
      <c r="S10" s="81">
        <v>6</v>
      </c>
      <c r="T10" s="81">
        <v>4</v>
      </c>
      <c r="U10" s="81">
        <v>3.3</v>
      </c>
      <c r="V10" s="81">
        <v>3.3</v>
      </c>
      <c r="W10" s="81">
        <v>6.7</v>
      </c>
      <c r="X10" s="81">
        <v>1.3</v>
      </c>
      <c r="Y10" s="81">
        <v>1.3</v>
      </c>
      <c r="Z10" s="81">
        <v>3.3</v>
      </c>
      <c r="AA10" s="81">
        <v>4.7</v>
      </c>
      <c r="AB10" s="81">
        <v>4</v>
      </c>
      <c r="AC10" s="81">
        <v>2.7</v>
      </c>
      <c r="AD10" s="81"/>
      <c r="AE10" s="81">
        <v>4.7</v>
      </c>
      <c r="AF10" s="81">
        <v>3.3</v>
      </c>
      <c r="AG10" s="81">
        <v>5.3</v>
      </c>
      <c r="AH10" s="81">
        <v>4</v>
      </c>
      <c r="AI10" s="81">
        <v>6.7</v>
      </c>
      <c r="AJ10" s="81">
        <v>3.3</v>
      </c>
      <c r="AK10" s="81">
        <v>2</v>
      </c>
      <c r="AL10" s="81">
        <v>4</v>
      </c>
      <c r="AM10" s="81">
        <v>4</v>
      </c>
      <c r="AN10" s="81">
        <v>4.7</v>
      </c>
      <c r="AO10" s="81">
        <v>3.3</v>
      </c>
      <c r="AP10" s="81">
        <v>4.7</v>
      </c>
      <c r="AQ10" s="81">
        <v>2</v>
      </c>
      <c r="AR10" s="81">
        <v>4.7</v>
      </c>
      <c r="AS10" s="81">
        <v>4</v>
      </c>
      <c r="AT10" s="81"/>
      <c r="AU10" s="81"/>
    </row>
    <row r="11" spans="1:47" ht="15.75" thickBot="1">
      <c r="A11" s="33">
        <v>2</v>
      </c>
      <c r="B11" s="82">
        <v>0</v>
      </c>
      <c r="C11" s="82">
        <v>1</v>
      </c>
      <c r="D11" s="82">
        <v>3</v>
      </c>
      <c r="E11" s="82">
        <v>0</v>
      </c>
      <c r="F11" s="82">
        <v>0</v>
      </c>
      <c r="G11" s="82">
        <v>1</v>
      </c>
      <c r="H11" s="82">
        <v>1</v>
      </c>
      <c r="I11" s="82">
        <v>0</v>
      </c>
      <c r="J11" s="82">
        <v>1</v>
      </c>
      <c r="K11" s="82">
        <v>1</v>
      </c>
      <c r="L11" s="82">
        <v>1</v>
      </c>
      <c r="M11" s="82">
        <v>1</v>
      </c>
      <c r="N11" s="82">
        <v>0</v>
      </c>
      <c r="O11" s="82">
        <v>3</v>
      </c>
      <c r="P11" s="82">
        <v>0</v>
      </c>
      <c r="Q11" s="82">
        <v>0</v>
      </c>
      <c r="R11" s="82">
        <v>3</v>
      </c>
      <c r="S11" s="82">
        <v>3</v>
      </c>
      <c r="T11" s="82">
        <v>0</v>
      </c>
      <c r="U11" s="82">
        <v>1</v>
      </c>
      <c r="V11" s="82">
        <v>3</v>
      </c>
      <c r="W11" s="82">
        <v>0</v>
      </c>
      <c r="X11" s="82">
        <v>0</v>
      </c>
      <c r="Y11" s="82">
        <v>2</v>
      </c>
      <c r="Z11" s="82">
        <v>3</v>
      </c>
      <c r="AA11" s="82">
        <v>2</v>
      </c>
      <c r="AB11" s="82">
        <v>1</v>
      </c>
      <c r="AC11" s="82">
        <v>2</v>
      </c>
      <c r="AD11" s="82">
        <v>1</v>
      </c>
      <c r="AE11" s="82">
        <v>4</v>
      </c>
      <c r="AF11" s="82">
        <v>3</v>
      </c>
      <c r="AG11" s="82">
        <v>0</v>
      </c>
      <c r="AH11" s="82">
        <v>0</v>
      </c>
      <c r="AI11" s="82">
        <v>2</v>
      </c>
      <c r="AJ11" s="82">
        <v>0</v>
      </c>
      <c r="AK11" s="82">
        <v>1</v>
      </c>
      <c r="AL11" s="82">
        <v>3</v>
      </c>
      <c r="AM11" s="82">
        <v>1</v>
      </c>
      <c r="AN11" s="82">
        <v>2</v>
      </c>
      <c r="AO11" s="82">
        <v>0</v>
      </c>
      <c r="AP11" s="82">
        <v>2</v>
      </c>
      <c r="AQ11" s="82">
        <v>0</v>
      </c>
      <c r="AR11" s="82">
        <v>1</v>
      </c>
      <c r="AS11" s="82">
        <v>5</v>
      </c>
      <c r="AT11" s="82"/>
      <c r="AU11" s="82"/>
    </row>
    <row r="12" spans="1:47" ht="15.75" thickBot="1">
      <c r="A12" s="33">
        <v>3</v>
      </c>
      <c r="B12" s="83">
        <v>1</v>
      </c>
      <c r="C12" s="83">
        <v>5</v>
      </c>
      <c r="D12" s="83">
        <v>3</v>
      </c>
      <c r="E12" s="83">
        <v>1</v>
      </c>
      <c r="F12" s="83">
        <v>1</v>
      </c>
      <c r="G12" s="83">
        <v>1</v>
      </c>
      <c r="H12" s="83"/>
      <c r="I12" s="83">
        <v>0</v>
      </c>
      <c r="J12" s="83">
        <v>2</v>
      </c>
      <c r="K12" s="83">
        <v>2</v>
      </c>
      <c r="L12" s="83"/>
      <c r="M12" s="83">
        <v>1</v>
      </c>
      <c r="N12" s="83">
        <v>0</v>
      </c>
      <c r="O12" s="83">
        <v>1</v>
      </c>
      <c r="P12" s="83">
        <v>2</v>
      </c>
      <c r="Q12" s="83">
        <v>1</v>
      </c>
      <c r="R12" s="83">
        <v>2</v>
      </c>
      <c r="S12" s="83">
        <v>3</v>
      </c>
      <c r="T12" s="83">
        <v>1</v>
      </c>
      <c r="U12" s="83">
        <v>1</v>
      </c>
      <c r="V12" s="83">
        <v>1</v>
      </c>
      <c r="W12" s="83">
        <v>4</v>
      </c>
      <c r="X12" s="83">
        <v>1</v>
      </c>
      <c r="Y12" s="83">
        <v>1</v>
      </c>
      <c r="Z12" s="83">
        <v>1</v>
      </c>
      <c r="AA12" s="83">
        <v>3</v>
      </c>
      <c r="AB12" s="83">
        <v>1</v>
      </c>
      <c r="AC12" s="83">
        <v>3</v>
      </c>
      <c r="AD12" s="83"/>
      <c r="AE12" s="83">
        <v>0</v>
      </c>
      <c r="AF12" s="83">
        <v>1</v>
      </c>
      <c r="AG12" s="83">
        <v>3</v>
      </c>
      <c r="AH12" s="83">
        <v>0</v>
      </c>
      <c r="AI12" s="83">
        <v>0</v>
      </c>
      <c r="AJ12" s="83">
        <v>2</v>
      </c>
      <c r="AK12" s="83">
        <v>1</v>
      </c>
      <c r="AL12" s="83">
        <v>3</v>
      </c>
      <c r="AM12" s="83">
        <v>3</v>
      </c>
      <c r="AN12" s="83">
        <v>1</v>
      </c>
      <c r="AO12" s="83">
        <v>1</v>
      </c>
      <c r="AP12" s="83">
        <v>1</v>
      </c>
      <c r="AQ12" s="83">
        <v>1</v>
      </c>
      <c r="AR12" s="83">
        <v>0</v>
      </c>
      <c r="AS12" s="83"/>
      <c r="AT12" s="83"/>
      <c r="AU12" s="83"/>
    </row>
    <row r="13" spans="1:47" ht="15.75" thickBot="1">
      <c r="A13" s="55" t="s">
        <v>66</v>
      </c>
      <c r="B13" s="56">
        <f>B10*0.2+B11*0.05+B12*0.05</f>
        <v>1.3900000000000001</v>
      </c>
      <c r="C13" s="56">
        <f t="shared" ref="C13:AQ13" si="0">C10*0.2+C11*0.05+C12*0.05</f>
        <v>2.2999999999999998</v>
      </c>
      <c r="D13" s="56">
        <f t="shared" si="0"/>
        <v>1.2400000000000002</v>
      </c>
      <c r="E13" s="56">
        <f t="shared" si="0"/>
        <v>0.85000000000000009</v>
      </c>
      <c r="F13" s="56">
        <f t="shared" si="0"/>
        <v>0.71000000000000008</v>
      </c>
      <c r="G13" s="56">
        <f t="shared" si="0"/>
        <v>0.76000000000000012</v>
      </c>
      <c r="H13" s="56">
        <f t="shared" si="0"/>
        <v>0.85000000000000009</v>
      </c>
      <c r="I13" s="56">
        <f t="shared" si="0"/>
        <v>1.2000000000000002</v>
      </c>
      <c r="J13" s="56">
        <f t="shared" si="0"/>
        <v>0.29000000000000004</v>
      </c>
      <c r="K13" s="56">
        <f t="shared" si="0"/>
        <v>0.95000000000000007</v>
      </c>
      <c r="L13" s="56">
        <f t="shared" si="0"/>
        <v>1.1100000000000001</v>
      </c>
      <c r="M13" s="56">
        <f t="shared" si="0"/>
        <v>1.3000000000000003</v>
      </c>
      <c r="N13" s="56">
        <f t="shared" si="0"/>
        <v>0.54</v>
      </c>
      <c r="O13" s="56">
        <f t="shared" si="0"/>
        <v>0.8600000000000001</v>
      </c>
      <c r="P13" s="56">
        <f t="shared" si="0"/>
        <v>1.04</v>
      </c>
      <c r="Q13" s="56">
        <f t="shared" si="0"/>
        <v>1.51</v>
      </c>
      <c r="R13" s="56">
        <f t="shared" si="0"/>
        <v>0.91</v>
      </c>
      <c r="S13" s="56">
        <f t="shared" si="0"/>
        <v>1.5</v>
      </c>
      <c r="T13" s="56">
        <f t="shared" si="0"/>
        <v>0.85000000000000009</v>
      </c>
      <c r="U13" s="56">
        <f t="shared" si="0"/>
        <v>0.76000000000000012</v>
      </c>
      <c r="V13" s="56">
        <f t="shared" si="0"/>
        <v>0.8600000000000001</v>
      </c>
      <c r="W13" s="56">
        <f t="shared" si="0"/>
        <v>1.54</v>
      </c>
      <c r="X13" s="56">
        <f t="shared" si="0"/>
        <v>0.31</v>
      </c>
      <c r="Y13" s="56">
        <f t="shared" si="0"/>
        <v>0.41</v>
      </c>
      <c r="Z13" s="56">
        <f t="shared" si="0"/>
        <v>0.8600000000000001</v>
      </c>
      <c r="AA13" s="56">
        <f t="shared" si="0"/>
        <v>1.19</v>
      </c>
      <c r="AB13" s="56">
        <f t="shared" si="0"/>
        <v>0.90000000000000013</v>
      </c>
      <c r="AC13" s="56">
        <f t="shared" si="0"/>
        <v>0.79</v>
      </c>
      <c r="AD13" s="56">
        <f t="shared" si="0"/>
        <v>0.05</v>
      </c>
      <c r="AE13" s="56">
        <f t="shared" si="0"/>
        <v>1.1400000000000001</v>
      </c>
      <c r="AF13" s="56">
        <f t="shared" si="0"/>
        <v>0.8600000000000001</v>
      </c>
      <c r="AG13" s="56">
        <f t="shared" si="0"/>
        <v>1.21</v>
      </c>
      <c r="AH13" s="56">
        <f t="shared" si="0"/>
        <v>0.8</v>
      </c>
      <c r="AI13" s="56">
        <f t="shared" si="0"/>
        <v>1.4400000000000002</v>
      </c>
      <c r="AJ13" s="56">
        <f t="shared" si="0"/>
        <v>0.76</v>
      </c>
      <c r="AK13" s="56">
        <f t="shared" si="0"/>
        <v>0.5</v>
      </c>
      <c r="AL13" s="56">
        <f t="shared" si="0"/>
        <v>1.1000000000000001</v>
      </c>
      <c r="AM13" s="56">
        <f t="shared" si="0"/>
        <v>1</v>
      </c>
      <c r="AN13" s="56">
        <f t="shared" si="0"/>
        <v>1.0900000000000001</v>
      </c>
      <c r="AO13" s="56">
        <f t="shared" si="0"/>
        <v>0.71000000000000008</v>
      </c>
      <c r="AP13" s="56">
        <f t="shared" si="0"/>
        <v>1.0900000000000001</v>
      </c>
      <c r="AQ13" s="56">
        <f t="shared" si="0"/>
        <v>0.45</v>
      </c>
      <c r="AR13" s="56">
        <f>AR10*0.2+AR11*0.05+AR12*0.05</f>
        <v>0.9900000000000001</v>
      </c>
      <c r="AS13" s="56">
        <f>AS10*0.2+AS11*0.05+AS12*0.05</f>
        <v>1.05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tabSelected="1" topLeftCell="L1" workbookViewId="0">
      <selection activeCell="AT10" sqref="AT10"/>
    </sheetView>
  </sheetViews>
  <sheetFormatPr baseColWidth="10" defaultColWidth="3.5703125" defaultRowHeight="15"/>
  <cols>
    <col min="1" max="2" width="3.5703125" style="58"/>
    <col min="3" max="48" width="4.85546875" style="58" customWidth="1"/>
    <col min="49" max="16384" width="3.5703125" style="58"/>
  </cols>
  <sheetData>
    <row r="1" spans="1:48">
      <c r="A1" s="360" t="s">
        <v>107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58" t="s">
        <v>109</v>
      </c>
      <c r="B3" s="61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64">
        <v>27</v>
      </c>
      <c r="AD3" s="64">
        <v>28</v>
      </c>
      <c r="AE3" s="64">
        <v>29</v>
      </c>
      <c r="AF3" s="64">
        <v>30</v>
      </c>
      <c r="AG3" s="64">
        <v>31</v>
      </c>
      <c r="AH3" s="64">
        <v>32</v>
      </c>
      <c r="AI3" s="64">
        <v>33</v>
      </c>
      <c r="AJ3" s="64">
        <v>34</v>
      </c>
      <c r="AK3" s="64">
        <v>35</v>
      </c>
      <c r="AL3" s="64">
        <v>36</v>
      </c>
      <c r="AM3" s="64">
        <v>37</v>
      </c>
      <c r="AN3" s="64">
        <v>38</v>
      </c>
      <c r="AO3" s="64">
        <v>39</v>
      </c>
      <c r="AP3" s="64">
        <v>40</v>
      </c>
      <c r="AQ3" s="64">
        <v>41</v>
      </c>
      <c r="AR3" s="64">
        <v>42</v>
      </c>
      <c r="AS3" s="64">
        <v>43</v>
      </c>
      <c r="AT3" s="64">
        <v>44</v>
      </c>
      <c r="AU3" s="64">
        <v>45</v>
      </c>
      <c r="AV3" s="64">
        <v>46</v>
      </c>
    </row>
    <row r="4" spans="1:48" ht="15.75" thickTop="1">
      <c r="A4" s="58" t="s">
        <v>108</v>
      </c>
      <c r="B4" s="62"/>
      <c r="C4" s="66">
        <f>'REVISION DE CUADERNO COTEJO '!N34</f>
        <v>0</v>
      </c>
      <c r="D4" s="67">
        <f>'REVISION DE CUADERNO COTEJO '!O34</f>
        <v>1.5</v>
      </c>
      <c r="E4" s="67">
        <f>'REVISION DE CUADERNO COTEJO '!P34</f>
        <v>1.3</v>
      </c>
      <c r="F4" s="67">
        <f>'REVISION DE CUADERNO COTEJO '!Q34</f>
        <v>1.325</v>
      </c>
      <c r="G4" s="67">
        <f>'REVISION DE CUADERNO COTEJO '!R34</f>
        <v>1.25</v>
      </c>
      <c r="H4" s="67">
        <f>'REVISION DE CUADERNO COTEJO '!S34</f>
        <v>1.35</v>
      </c>
      <c r="I4" s="67">
        <f>'REVISION DE CUADERNO COTEJO '!T34</f>
        <v>1.35</v>
      </c>
      <c r="J4" s="67">
        <f>'REVISION DE CUADERNO COTEJO '!U34</f>
        <v>1.175</v>
      </c>
      <c r="K4" s="67">
        <f>'REVISION DE CUADERNO COTEJO '!V34</f>
        <v>1.3</v>
      </c>
      <c r="L4" s="67">
        <f>'REVISION DE CUADERNO COTEJO '!W34</f>
        <v>1.3</v>
      </c>
      <c r="M4" s="67">
        <f>'REVISION DE CUADERNO COTEJO '!X34</f>
        <v>1.425</v>
      </c>
      <c r="N4" s="67">
        <f>'REVISION DE CUADERNO COTEJO '!Y34</f>
        <v>1.4</v>
      </c>
      <c r="O4" s="67">
        <f>'REVISION DE CUADERNO COTEJO '!Z34</f>
        <v>1.35</v>
      </c>
      <c r="P4" s="67">
        <f>'REVISION DE CUADERNO COTEJO '!AA34</f>
        <v>1.2250000000000001</v>
      </c>
      <c r="Q4" s="67">
        <f>'REVISION DE CUADERNO COTEJO '!AB34</f>
        <v>1.2750000000000001</v>
      </c>
      <c r="R4" s="67">
        <f>'REVISION DE CUADERNO COTEJO '!AC34</f>
        <v>1.3</v>
      </c>
      <c r="S4" s="67">
        <f>'REVISION DE CUADERNO COTEJO '!AD34</f>
        <v>1.35</v>
      </c>
      <c r="T4" s="67">
        <f>'REVISION DE CUADERNO COTEJO '!AE34</f>
        <v>1.45</v>
      </c>
      <c r="U4" s="67">
        <f>'REVISION DE CUADERNO COTEJO '!AF34</f>
        <v>1.425</v>
      </c>
      <c r="V4" s="67">
        <f>'REVISION DE CUADERNO COTEJO '!AG34</f>
        <v>1.45</v>
      </c>
      <c r="W4" s="67">
        <f>'REVISION DE CUADERNO COTEJO '!AH34</f>
        <v>0</v>
      </c>
      <c r="X4" s="67">
        <f>'REVISION DE CUADERNO COTEJO '!AI34</f>
        <v>1.5</v>
      </c>
      <c r="Y4" s="67">
        <f>'REVISION DE CUADERNO COTEJO '!AJ34</f>
        <v>1.35</v>
      </c>
      <c r="Z4" s="67">
        <f>'REVISION DE CUADERNO COTEJO '!AK34</f>
        <v>1.325</v>
      </c>
      <c r="AA4" s="67">
        <f>'REVISION DE CUADERNO COTEJO '!BB34</f>
        <v>1.4750000000000001</v>
      </c>
      <c r="AB4" s="67">
        <f>'REVISION DE CUADERNO COTEJO '!BC34</f>
        <v>1.25</v>
      </c>
      <c r="AC4" s="67">
        <f>'REVISION DE CUADERNO COTEJO '!BD34</f>
        <v>0</v>
      </c>
      <c r="AD4" s="67">
        <f>'REVISION DE CUADERNO COTEJO '!BE34</f>
        <v>1.5</v>
      </c>
      <c r="AE4" s="67">
        <f>'REVISION DE CUADERNO COTEJO '!BF34</f>
        <v>0</v>
      </c>
      <c r="AF4" s="67">
        <f>'REVISION DE CUADERNO COTEJO '!BG34</f>
        <v>1.35</v>
      </c>
      <c r="AG4" s="67">
        <f>'REVISION DE CUADERNO COTEJO '!BH34</f>
        <v>1.425</v>
      </c>
      <c r="AH4" s="67">
        <f>'REVISION DE CUADERNO COTEJO '!BI34</f>
        <v>1.35</v>
      </c>
      <c r="AI4" s="67">
        <f>'REVISION DE CUADERNO COTEJO '!BJ34</f>
        <v>1.0250000000000001</v>
      </c>
      <c r="AJ4" s="67">
        <f>'REVISION DE CUADERNO COTEJO '!BK34</f>
        <v>1.425</v>
      </c>
      <c r="AK4" s="67">
        <f>'REVISION DE CUADERNO COTEJO '!BL34</f>
        <v>1.3250000000000002</v>
      </c>
      <c r="AL4" s="67">
        <f>'REVISION DE CUADERNO COTEJO '!BM34</f>
        <v>1.425</v>
      </c>
      <c r="AM4" s="67">
        <f>'REVISION DE CUADERNO COTEJO '!BN34</f>
        <v>1.1000000000000001</v>
      </c>
      <c r="AN4" s="67">
        <f>'REVISION DE CUADERNO COTEJO '!BO34</f>
        <v>1.325</v>
      </c>
      <c r="AO4" s="67">
        <f>'REVISION DE CUADERNO COTEJO '!BP34</f>
        <v>1.375</v>
      </c>
      <c r="AP4" s="67">
        <f>'REVISION DE CUADERNO COTEJO '!BQ34</f>
        <v>1.3</v>
      </c>
      <c r="AQ4" s="67">
        <f>'REVISION DE CUADERNO COTEJO '!BR34</f>
        <v>1.3</v>
      </c>
      <c r="AR4" s="67">
        <f>'REVISION DE CUADERNO COTEJO '!BS34</f>
        <v>1.425</v>
      </c>
      <c r="AS4" s="67">
        <f>'REVISION DE CUADERNO COTEJO '!BT34</f>
        <v>0</v>
      </c>
      <c r="AT4" s="67">
        <f>'REVISION DE CUADERNO COTEJO '!BU34</f>
        <v>0.9</v>
      </c>
      <c r="AU4" s="67">
        <f>'REVISION DE CUADERNO COTEJO '!BV34</f>
        <v>0</v>
      </c>
      <c r="AV4" s="68">
        <f>'REVISION DE CUADERNO COTEJO '!BW34</f>
        <v>0</v>
      </c>
    </row>
    <row r="5" spans="1:48">
      <c r="A5" s="58" t="s">
        <v>110</v>
      </c>
      <c r="B5" s="62"/>
      <c r="C5" s="69">
        <f>'EXPOSICION SOBRE FLUIDOS'!M34</f>
        <v>0</v>
      </c>
      <c r="D5" s="70">
        <f>'EXPOSICION SOBRE FLUIDOS'!N34</f>
        <v>1.28</v>
      </c>
      <c r="E5" s="70">
        <f>'EXPOSICION SOBRE FLUIDOS'!O34</f>
        <v>1.1200000000000001</v>
      </c>
      <c r="F5" s="70">
        <f>'EXPOSICION SOBRE FLUIDOS'!P34</f>
        <v>1.28</v>
      </c>
      <c r="G5" s="70">
        <f>'EXPOSICION SOBRE FLUIDOS'!Q34</f>
        <v>0</v>
      </c>
      <c r="H5" s="70">
        <f>'EXPOSICION SOBRE FLUIDOS'!R34</f>
        <v>1.1200000000000001</v>
      </c>
      <c r="I5" s="70">
        <f>'EXPOSICION SOBRE FLUIDOS'!S34</f>
        <v>0</v>
      </c>
      <c r="J5" s="70">
        <f>'EXPOSICION SOBRE FLUIDOS'!T34</f>
        <v>0</v>
      </c>
      <c r="K5" s="70">
        <f>'EXPOSICION SOBRE FLUIDOS'!U34</f>
        <v>0</v>
      </c>
      <c r="L5" s="70">
        <f>'EXPOSICION SOBRE FLUIDOS'!V34</f>
        <v>0.4</v>
      </c>
      <c r="M5" s="70">
        <f>'EXPOSICION SOBRE FLUIDOS'!W34</f>
        <v>1.1200000000000001</v>
      </c>
      <c r="N5" s="70">
        <f>'EXPOSICION SOBRE FLUIDOS'!X34</f>
        <v>0.48</v>
      </c>
      <c r="O5" s="70">
        <f>'EXPOSICION SOBRE FLUIDOS'!Y34</f>
        <v>1.28</v>
      </c>
      <c r="P5" s="70">
        <f>'EXPOSICION SOBRE FLUIDOS'!Z34</f>
        <v>1.1200000000000001</v>
      </c>
      <c r="Q5" s="70">
        <f>'EXPOSICION SOBRE FLUIDOS'!AA34</f>
        <v>0</v>
      </c>
      <c r="R5" s="70">
        <f>'EXPOSICION SOBRE FLUIDOS'!AB34</f>
        <v>0.36</v>
      </c>
      <c r="S5" s="70">
        <f>'EXPOSICION SOBRE FLUIDOS'!AF34</f>
        <v>0</v>
      </c>
      <c r="T5" s="70">
        <f>'EXPOSICION SOBRE FLUIDOS'!AG34</f>
        <v>0.36</v>
      </c>
      <c r="U5" s="70">
        <f>'EXPOSICION SOBRE FLUIDOS'!AH34</f>
        <v>0.96</v>
      </c>
      <c r="V5" s="70">
        <f>'EXPOSICION SOBRE FLUIDOS'!AI34</f>
        <v>1.28</v>
      </c>
      <c r="W5" s="70">
        <f>'EXPOSICION SOBRE FLUIDOS'!AJ34</f>
        <v>0.96</v>
      </c>
      <c r="X5" s="70">
        <f>'EXPOSICION SOBRE FLUIDOS'!AK34</f>
        <v>0.48</v>
      </c>
      <c r="Y5" s="70">
        <f>'EXPOSICION SOBRE FLUIDOS'!AL34</f>
        <v>0.4</v>
      </c>
      <c r="Z5" s="70">
        <f>'EXPOSICION SOBRE FLUIDOS'!AM34</f>
        <v>0.36</v>
      </c>
      <c r="AA5" s="70">
        <f>'EXPOSICION SOBRE FLUIDOS'!AN34</f>
        <v>0.36</v>
      </c>
      <c r="AB5" s="70">
        <f>'EXPOSICION SOBRE FLUIDOS'!AO34</f>
        <v>0.96</v>
      </c>
      <c r="AC5" s="70">
        <f>'EXPOSICION SOBRE FLUIDOS'!AP34</f>
        <v>0.96</v>
      </c>
      <c r="AD5" s="70">
        <f>'EXPOSICION SOBRE FLUIDOS'!AQ34</f>
        <v>1.1200000000000001</v>
      </c>
      <c r="AE5" s="70">
        <f>'EXPOSICION SOBRE FLUIDOS'!AR34</f>
        <v>0</v>
      </c>
      <c r="AF5" s="70">
        <f>'EXPOSICION SOBRE FLUIDOS'!AS34</f>
        <v>0.48</v>
      </c>
      <c r="AG5" s="70">
        <f>'EXPOSICION SOBRE FLUIDOS'!AT34</f>
        <v>0.4</v>
      </c>
      <c r="AH5" s="70">
        <f>'EXPOSICION SOBRE FLUIDOS'!AU34</f>
        <v>0</v>
      </c>
      <c r="AI5" s="70">
        <f>'EXPOSICION SOBRE FLUIDOS'!AV34</f>
        <v>0</v>
      </c>
      <c r="AJ5" s="70">
        <f>'EXPOSICION SOBRE FLUIDOS'!AW34</f>
        <v>0.48</v>
      </c>
      <c r="AK5" s="70">
        <f>'EXPOSICION SOBRE FLUIDOS'!AX34</f>
        <v>0.4</v>
      </c>
      <c r="AL5" s="70">
        <f>'EXPOSICION SOBRE FLUIDOS'!AY34</f>
        <v>0.96</v>
      </c>
      <c r="AM5" s="70">
        <f>'EXPOSICION SOBRE FLUIDOS'!AZ34</f>
        <v>0</v>
      </c>
      <c r="AN5" s="70">
        <f>'EXPOSICION SOBRE FLUIDOS'!BA34</f>
        <v>1.28</v>
      </c>
      <c r="AO5" s="70">
        <f>'EXPOSICION SOBRE FLUIDOS'!BB34</f>
        <v>0</v>
      </c>
      <c r="AP5" s="70">
        <f>'EXPOSICION SOBRE FLUIDOS'!BC34</f>
        <v>0</v>
      </c>
      <c r="AQ5" s="70">
        <f>'EXPOSICION SOBRE FLUIDOS'!BD34</f>
        <v>0</v>
      </c>
      <c r="AR5" s="70">
        <f>'EXPOSICION SOBRE FLUIDOS'!BE34</f>
        <v>0.4</v>
      </c>
      <c r="AS5" s="70">
        <f>'EXPOSICION SOBRE FLUIDOS'!BF34</f>
        <v>0.48</v>
      </c>
      <c r="AT5" s="70">
        <f>'EXPOSICION SOBRE FLUIDOS'!BG34</f>
        <v>0</v>
      </c>
      <c r="AU5" s="70">
        <f>'EXPOSICION SOBRE FLUIDOS'!BH34</f>
        <v>0</v>
      </c>
      <c r="AV5" s="71">
        <f>'EXPOSICION SOBRE FLUIDOS'!BI34</f>
        <v>0</v>
      </c>
    </row>
    <row r="6" spans="1:48">
      <c r="A6" s="58" t="s">
        <v>92</v>
      </c>
      <c r="B6" s="62"/>
      <c r="C6" s="72">
        <f>'MAQUETA DE ELECTRICIDAD'!N34</f>
        <v>0</v>
      </c>
      <c r="D6" s="73">
        <f>'MAQUETA DE ELECTRICIDAD'!O34</f>
        <v>1.7818000000000001</v>
      </c>
      <c r="E6" s="73">
        <f>'MAQUETA DE ELECTRICIDAD'!P34</f>
        <v>1.7818000000000001</v>
      </c>
      <c r="F6" s="73">
        <f>'MAQUETA DE ELECTRICIDAD'!Q34</f>
        <v>1.7818000000000001</v>
      </c>
      <c r="G6" s="73">
        <f>'MAQUETA DE ELECTRICIDAD'!R34</f>
        <v>1.5735999999999999</v>
      </c>
      <c r="H6" s="73">
        <f>'MAQUETA DE ELECTRICIDAD'!S34</f>
        <v>1.5819000000000001</v>
      </c>
      <c r="I6" s="73">
        <f>'MAQUETA DE ELECTRICIDAD'!T34</f>
        <v>1.7818000000000001</v>
      </c>
      <c r="J6" s="73">
        <f>'MAQUETA DE ELECTRICIDAD'!U34</f>
        <v>1.3821999999999999</v>
      </c>
      <c r="K6" s="73">
        <f>'MAQUETA DE ELECTRICIDAD'!V34</f>
        <v>1.7818000000000001</v>
      </c>
      <c r="L6" s="73">
        <f>'MAQUETA DE ELECTRICIDAD'!W34</f>
        <v>1.3821999999999999</v>
      </c>
      <c r="M6" s="73">
        <f>'MAQUETA DE ELECTRICIDAD'!X34</f>
        <v>1.5819000000000001</v>
      </c>
      <c r="N6" s="73">
        <f>'MAQUETA DE ELECTRICIDAD'!Y34</f>
        <v>1.5735999999999999</v>
      </c>
      <c r="O6" s="73">
        <f>'MAQUETA DE ELECTRICIDAD'!Z34</f>
        <v>0</v>
      </c>
      <c r="P6" s="73">
        <f>'MAQUETA DE ELECTRICIDAD'!AA34</f>
        <v>1.5819000000000001</v>
      </c>
      <c r="Q6" s="73">
        <f>'MAQUETA DE ELECTRICIDAD'!AB34</f>
        <v>1.6652</v>
      </c>
      <c r="R6" s="73">
        <f>'MAQUETA DE ELECTRICIDAD'!AC34</f>
        <v>1.5487</v>
      </c>
      <c r="S6" s="73">
        <f>'MAQUETA DE ELECTRICIDAD'!AD34</f>
        <v>1.3821999999999999</v>
      </c>
      <c r="T6" s="73">
        <f>'MAQUETA DE ELECTRICIDAD'!AE34</f>
        <v>1.5487</v>
      </c>
      <c r="U6" s="73">
        <f>'MAQUETA DE ELECTRICIDAD'!AF34</f>
        <v>1.4821</v>
      </c>
      <c r="V6" s="73">
        <f>'MAQUETA DE ELECTRICIDAD'!AG34</f>
        <v>1.7818000000000001</v>
      </c>
      <c r="W6" s="73">
        <f>'MAQUETA DE ELECTRICIDAD'!AH34</f>
        <v>1.4821</v>
      </c>
      <c r="X6" s="73">
        <f>'MAQUETA DE ELECTRICIDAD'!AI34</f>
        <v>1.5735999999999999</v>
      </c>
      <c r="Y6" s="73">
        <f>'MAQUETA DE ELECTRICIDAD'!AJ34</f>
        <v>1.6652</v>
      </c>
      <c r="Z6" s="73">
        <f>'MAQUETA DE ELECTRICIDAD'!AK34</f>
        <v>1.5487</v>
      </c>
      <c r="AA6" s="73">
        <f>'MAQUETA DE ELECTRICIDAD'!BB34</f>
        <v>1.5487</v>
      </c>
      <c r="AB6" s="73">
        <f>'MAQUETA DE ELECTRICIDAD'!BC34</f>
        <v>1.4821</v>
      </c>
      <c r="AC6" s="73">
        <f>'MAQUETA DE ELECTRICIDAD'!BD34</f>
        <v>1.4821</v>
      </c>
      <c r="AD6" s="73">
        <f>'MAQUETA DE ELECTRICIDAD'!BE34</f>
        <v>1.5819000000000001</v>
      </c>
      <c r="AE6" s="73">
        <f>'MAQUETA DE ELECTRICIDAD'!BF34</f>
        <v>0</v>
      </c>
      <c r="AF6" s="73">
        <f>'MAQUETA DE ELECTRICIDAD'!BG34</f>
        <v>1.5735999999999999</v>
      </c>
      <c r="AG6" s="73">
        <f>'MAQUETA DE ELECTRICIDAD'!BH34</f>
        <v>1.7818000000000001</v>
      </c>
      <c r="AH6" s="73">
        <f>'MAQUETA DE ELECTRICIDAD'!BI34</f>
        <v>1.7818000000000001</v>
      </c>
      <c r="AI6" s="73">
        <f>'MAQUETA DE ELECTRICIDAD'!BJ34</f>
        <v>0</v>
      </c>
      <c r="AJ6" s="73">
        <f>'MAQUETA DE ELECTRICIDAD'!BK34</f>
        <v>1.5735999999999999</v>
      </c>
      <c r="AK6" s="73">
        <f>'MAQUETA DE ELECTRICIDAD'!BL34</f>
        <v>1.3821999999999999</v>
      </c>
      <c r="AL6" s="73">
        <f>'MAQUETA DE ELECTRICIDAD'!BM34</f>
        <v>1.4821</v>
      </c>
      <c r="AM6" s="73">
        <f>'MAQUETA DE ELECTRICIDAD'!BN34</f>
        <v>1.4821</v>
      </c>
      <c r="AN6" s="73">
        <f>'MAQUETA DE ELECTRICIDAD'!BO34</f>
        <v>1.7818000000000001</v>
      </c>
      <c r="AO6" s="73">
        <f>'MAQUETA DE ELECTRICIDAD'!BP34</f>
        <v>1.6652</v>
      </c>
      <c r="AP6" s="73">
        <f>'MAQUETA DE ELECTRICIDAD'!BQ34</f>
        <v>0</v>
      </c>
      <c r="AQ6" s="73">
        <f>'MAQUETA DE ELECTRICIDAD'!BR34</f>
        <v>1.3821999999999999</v>
      </c>
      <c r="AR6" s="73">
        <f>'MAQUETA DE ELECTRICIDAD'!BS34</f>
        <v>1.6652</v>
      </c>
      <c r="AS6" s="73">
        <f>'MAQUETA DE ELECTRICIDAD'!BT34</f>
        <v>1.5735999999999999</v>
      </c>
      <c r="AT6" s="73">
        <f>'MAQUETA DE ELECTRICIDAD'!BU34</f>
        <v>0</v>
      </c>
      <c r="AU6" s="73">
        <f>'MAQUETA DE ELECTRICIDAD'!BV34</f>
        <v>0</v>
      </c>
      <c r="AV6" s="74">
        <f>'MAQUETA DE ELECTRICIDAD'!BW34</f>
        <v>0</v>
      </c>
    </row>
    <row r="7" spans="1:48">
      <c r="A7" s="58" t="s">
        <v>111</v>
      </c>
      <c r="B7" s="62"/>
      <c r="C7" s="75">
        <f>'PORTAFOLIO VALORACION'!N34</f>
        <v>0</v>
      </c>
      <c r="D7" s="76">
        <f>'PORTAFOLIO VALORACION'!O34</f>
        <v>1.5</v>
      </c>
      <c r="E7" s="76">
        <f>'PORTAFOLIO VALORACION'!P34</f>
        <v>1.075</v>
      </c>
      <c r="F7" s="76">
        <f>'PORTAFOLIO VALORACION'!Q34</f>
        <v>1.45</v>
      </c>
      <c r="G7" s="76">
        <f>'PORTAFOLIO VALORACION'!R34</f>
        <v>1.5</v>
      </c>
      <c r="H7" s="76">
        <f>'PORTAFOLIO VALORACION'!S34</f>
        <v>0.89999999999999991</v>
      </c>
      <c r="I7" s="76">
        <f>'PORTAFOLIO VALORACION'!T34</f>
        <v>1.1000000000000001</v>
      </c>
      <c r="J7" s="76">
        <f>'PORTAFOLIO VALORACION'!U34</f>
        <v>1.375</v>
      </c>
      <c r="K7" s="76">
        <f>'PORTAFOLIO VALORACION'!V34</f>
        <v>1.35</v>
      </c>
      <c r="L7" s="76">
        <f>'PORTAFOLIO VALORACION'!W34</f>
        <v>1.0250000000000001</v>
      </c>
      <c r="M7" s="76">
        <f>'PORTAFOLIO VALORACION'!X34</f>
        <v>1.25</v>
      </c>
      <c r="N7" s="76">
        <f>'PORTAFOLIO VALORACION'!Y34</f>
        <v>1.5</v>
      </c>
      <c r="O7" s="76">
        <f>'PORTAFOLIO VALORACION'!Z34</f>
        <v>0</v>
      </c>
      <c r="P7" s="76">
        <f>'PORTAFOLIO VALORACION'!AA34</f>
        <v>1.45</v>
      </c>
      <c r="Q7" s="76">
        <f>'PORTAFOLIO VALORACION'!AB34</f>
        <v>1.075</v>
      </c>
      <c r="R7" s="76">
        <f>'PORTAFOLIO VALORACION'!AC34</f>
        <v>1</v>
      </c>
      <c r="S7" s="76">
        <f>'PORTAFOLIO VALORACION'!AD34</f>
        <v>1.125</v>
      </c>
      <c r="T7" s="76">
        <f>'PORTAFOLIO VALORACION'!AE34</f>
        <v>1.125</v>
      </c>
      <c r="U7" s="76">
        <f>'PORTAFOLIO VALORACION'!AF34</f>
        <v>0.99999999999999989</v>
      </c>
      <c r="V7" s="76">
        <f>'PORTAFOLIO VALORACION'!AG34</f>
        <v>1.45</v>
      </c>
      <c r="W7" s="76">
        <f>'PORTAFOLIO VALORACION'!AH34</f>
        <v>0.8500000000000002</v>
      </c>
      <c r="X7" s="76">
        <f>'PORTAFOLIO VALORACION'!AI34</f>
        <v>1.5</v>
      </c>
      <c r="Y7" s="76">
        <f>'PORTAFOLIO VALORACION'!AJ34</f>
        <v>0.90000000000000013</v>
      </c>
      <c r="Z7" s="76">
        <f>'PORTAFOLIO VALORACION'!AK34</f>
        <v>1.2</v>
      </c>
      <c r="AA7" s="76">
        <f>'PORTAFOLIO VALORACION'!BB34</f>
        <v>1.4750000000000001</v>
      </c>
      <c r="AB7" s="76">
        <f>'PORTAFOLIO VALORACION'!BC34</f>
        <v>0.97500000000000009</v>
      </c>
      <c r="AC7" s="76">
        <f>'PORTAFOLIO VALORACION'!BD34</f>
        <v>1.175</v>
      </c>
      <c r="AD7" s="76">
        <f>'PORTAFOLIO VALORACION'!BE34</f>
        <v>1.175</v>
      </c>
      <c r="AE7" s="76">
        <f>'PORTAFOLIO VALORACION'!BF34</f>
        <v>0</v>
      </c>
      <c r="AF7" s="76">
        <f>'PORTAFOLIO VALORACION'!BG34</f>
        <v>1.2749999999999999</v>
      </c>
      <c r="AG7" s="76">
        <f>'PORTAFOLIO VALORACION'!BH34</f>
        <v>1.175</v>
      </c>
      <c r="AH7" s="76">
        <f>'PORTAFOLIO VALORACION'!BI34</f>
        <v>1.2250000000000001</v>
      </c>
      <c r="AI7" s="76">
        <f>'PORTAFOLIO VALORACION'!BJ34</f>
        <v>0.85000000000000009</v>
      </c>
      <c r="AJ7" s="76">
        <f>'PORTAFOLIO VALORACION'!BK34</f>
        <v>1.5</v>
      </c>
      <c r="AK7" s="76">
        <f>'PORTAFOLIO VALORACION'!BL34</f>
        <v>1.0250000000000001</v>
      </c>
      <c r="AL7" s="76">
        <f>'PORTAFOLIO VALORACION'!BM34</f>
        <v>1.0500000000000003</v>
      </c>
      <c r="AM7" s="76">
        <f>'PORTAFOLIO VALORACION'!BN34</f>
        <v>1.175</v>
      </c>
      <c r="AN7" s="76">
        <f>'PORTAFOLIO VALORACION'!BO34</f>
        <v>1.075</v>
      </c>
      <c r="AO7" s="76">
        <f>'PORTAFOLIO VALORACION'!BP34</f>
        <v>1.0250000000000001</v>
      </c>
      <c r="AP7" s="76">
        <f>'PORTAFOLIO VALORACION'!BQ34</f>
        <v>1.125</v>
      </c>
      <c r="AQ7" s="76">
        <f>'PORTAFOLIO VALORACION'!BR34</f>
        <v>0.90000000000000013</v>
      </c>
      <c r="AR7" s="76">
        <f>'PORTAFOLIO VALORACION'!BS34</f>
        <v>1.1000000000000001</v>
      </c>
      <c r="AS7" s="76">
        <f>'PORTAFOLIO VALORACION'!BT34</f>
        <v>0</v>
      </c>
      <c r="AT7" s="76">
        <f>'PORTAFOLIO VALORACION'!BU34</f>
        <v>0</v>
      </c>
      <c r="AU7" s="76">
        <f>'PORTAFOLIO VALORACION'!BV34</f>
        <v>0</v>
      </c>
      <c r="AV7" s="77">
        <f>'PORTAFOLIO VALORACION'!BW34</f>
        <v>0</v>
      </c>
    </row>
    <row r="8" spans="1:48" ht="15.75" thickBot="1">
      <c r="A8" s="58" t="s">
        <v>112</v>
      </c>
      <c r="B8" s="62"/>
      <c r="C8" s="78">
        <f>EXAMENES!B13</f>
        <v>1.3900000000000001</v>
      </c>
      <c r="D8" s="79">
        <f>EXAMENES!C13</f>
        <v>2.2999999999999998</v>
      </c>
      <c r="E8" s="79">
        <f>EXAMENES!D13</f>
        <v>1.2400000000000002</v>
      </c>
      <c r="F8" s="79">
        <f>EXAMENES!E13</f>
        <v>0.85000000000000009</v>
      </c>
      <c r="G8" s="79">
        <f>EXAMENES!F13</f>
        <v>0.71000000000000008</v>
      </c>
      <c r="H8" s="79">
        <f>EXAMENES!G13</f>
        <v>0.76000000000000012</v>
      </c>
      <c r="I8" s="79">
        <f>EXAMENES!H13</f>
        <v>0.85000000000000009</v>
      </c>
      <c r="J8" s="79">
        <f>EXAMENES!I13</f>
        <v>1.2000000000000002</v>
      </c>
      <c r="K8" s="79">
        <f>EXAMENES!J13</f>
        <v>0.29000000000000004</v>
      </c>
      <c r="L8" s="79">
        <f>EXAMENES!K13</f>
        <v>0.95000000000000007</v>
      </c>
      <c r="M8" s="79">
        <f>EXAMENES!L13</f>
        <v>1.1100000000000001</v>
      </c>
      <c r="N8" s="79">
        <f>EXAMENES!M13</f>
        <v>1.3000000000000003</v>
      </c>
      <c r="O8" s="79">
        <f>EXAMENES!N13</f>
        <v>0.54</v>
      </c>
      <c r="P8" s="79">
        <f>EXAMENES!O13</f>
        <v>0.8600000000000001</v>
      </c>
      <c r="Q8" s="79">
        <f>EXAMENES!P13</f>
        <v>1.04</v>
      </c>
      <c r="R8" s="79">
        <f>EXAMENES!Q13</f>
        <v>1.51</v>
      </c>
      <c r="S8" s="79">
        <f>EXAMENES!R13</f>
        <v>0.91</v>
      </c>
      <c r="T8" s="79">
        <f>EXAMENES!S13</f>
        <v>1.5</v>
      </c>
      <c r="U8" s="79">
        <f>EXAMENES!T13</f>
        <v>0.85000000000000009</v>
      </c>
      <c r="V8" s="79">
        <f>EXAMENES!U13</f>
        <v>0.76000000000000012</v>
      </c>
      <c r="W8" s="79">
        <f>EXAMENES!V13</f>
        <v>0.8600000000000001</v>
      </c>
      <c r="X8" s="79">
        <f>EXAMENES!W13</f>
        <v>1.54</v>
      </c>
      <c r="Y8" s="79">
        <f>EXAMENES!X13</f>
        <v>0.31</v>
      </c>
      <c r="Z8" s="79">
        <f>EXAMENES!Y13</f>
        <v>0.41</v>
      </c>
      <c r="AA8" s="79">
        <f>EXAMENES!Z13</f>
        <v>0.8600000000000001</v>
      </c>
      <c r="AB8" s="79">
        <f>EXAMENES!AA13</f>
        <v>1.19</v>
      </c>
      <c r="AC8" s="79">
        <f>EXAMENES!AB13</f>
        <v>0.90000000000000013</v>
      </c>
      <c r="AD8" s="79">
        <f>EXAMENES!AC13</f>
        <v>0.79</v>
      </c>
      <c r="AE8" s="79"/>
      <c r="AF8" s="79">
        <f>EXAMENES!AE13</f>
        <v>1.1400000000000001</v>
      </c>
      <c r="AG8" s="79">
        <f>EXAMENES!AF13</f>
        <v>0.8600000000000001</v>
      </c>
      <c r="AH8" s="79">
        <f>EXAMENES!AG13</f>
        <v>1.21</v>
      </c>
      <c r="AI8" s="79">
        <f>EXAMENES!AH13</f>
        <v>0.8</v>
      </c>
      <c r="AJ8" s="79">
        <f>EXAMENES!AI13</f>
        <v>1.4400000000000002</v>
      </c>
      <c r="AK8" s="79">
        <f>EXAMENES!AJ13</f>
        <v>0.76</v>
      </c>
      <c r="AL8" s="79">
        <f>EXAMENES!AK13</f>
        <v>0.5</v>
      </c>
      <c r="AM8" s="79">
        <f>EXAMENES!AL13</f>
        <v>1.1000000000000001</v>
      </c>
      <c r="AN8" s="79">
        <f>EXAMENES!AM13</f>
        <v>1</v>
      </c>
      <c r="AO8" s="79">
        <f>EXAMENES!AN13</f>
        <v>1.0900000000000001</v>
      </c>
      <c r="AP8" s="79">
        <f>EXAMENES!AO13</f>
        <v>0.71000000000000008</v>
      </c>
      <c r="AQ8" s="79">
        <f>EXAMENES!AP13</f>
        <v>1.0900000000000001</v>
      </c>
      <c r="AR8" s="79">
        <f>EXAMENES!AQ13</f>
        <v>0.45</v>
      </c>
      <c r="AS8" s="79">
        <f>EXAMENES!AR13</f>
        <v>0.9900000000000001</v>
      </c>
      <c r="AT8" s="79">
        <f>EXAMENES!AS13</f>
        <v>1.05</v>
      </c>
      <c r="AU8" s="79">
        <f>EXAMENES!AT13</f>
        <v>0</v>
      </c>
      <c r="AV8" s="65">
        <f>EXAMENES!AU13</f>
        <v>0</v>
      </c>
    </row>
    <row r="9" spans="1:48" ht="15.75" thickTop="1">
      <c r="A9" s="89" t="s">
        <v>219</v>
      </c>
      <c r="B9" s="62"/>
      <c r="C9" s="80">
        <v>1.5</v>
      </c>
      <c r="D9" s="80">
        <v>1.5</v>
      </c>
      <c r="E9" s="80">
        <v>1.5</v>
      </c>
      <c r="F9" s="80">
        <v>1.5</v>
      </c>
      <c r="G9" s="80">
        <v>1.5</v>
      </c>
      <c r="H9" s="80">
        <v>1.5</v>
      </c>
      <c r="I9" s="80">
        <v>1.5</v>
      </c>
      <c r="J9" s="80">
        <v>1.5</v>
      </c>
      <c r="K9" s="80">
        <v>1.5</v>
      </c>
      <c r="L9" s="80">
        <v>1.5</v>
      </c>
      <c r="M9" s="80">
        <v>1.5</v>
      </c>
      <c r="N9" s="80">
        <v>1.5</v>
      </c>
      <c r="O9" s="80">
        <v>1.5</v>
      </c>
      <c r="P9" s="80">
        <v>1.5</v>
      </c>
      <c r="Q9" s="80">
        <v>1.5</v>
      </c>
      <c r="R9" s="80">
        <v>1.5</v>
      </c>
      <c r="S9" s="80">
        <v>1.5</v>
      </c>
      <c r="T9" s="80">
        <v>1.5</v>
      </c>
      <c r="U9" s="80">
        <v>1.5</v>
      </c>
      <c r="V9" s="80">
        <v>1.5</v>
      </c>
      <c r="W9" s="80">
        <v>1.5</v>
      </c>
      <c r="X9" s="80">
        <v>1.5</v>
      </c>
      <c r="Y9" s="80">
        <v>1.5</v>
      </c>
      <c r="Z9" s="80">
        <v>1.5</v>
      </c>
      <c r="AA9" s="80">
        <v>1.5</v>
      </c>
      <c r="AB9" s="80">
        <v>1.5</v>
      </c>
      <c r="AC9" s="80">
        <v>1.5</v>
      </c>
      <c r="AD9" s="80">
        <v>1.5</v>
      </c>
      <c r="AE9" s="80"/>
      <c r="AF9" s="80">
        <v>1.5</v>
      </c>
      <c r="AG9" s="80">
        <v>1.5</v>
      </c>
      <c r="AH9" s="80">
        <v>1.5</v>
      </c>
      <c r="AI9" s="80">
        <v>1.5</v>
      </c>
      <c r="AJ9" s="80">
        <v>1.5</v>
      </c>
      <c r="AK9" s="80">
        <v>1.5</v>
      </c>
      <c r="AL9" s="80">
        <v>1.5</v>
      </c>
      <c r="AM9" s="80">
        <v>1.5</v>
      </c>
      <c r="AN9" s="80">
        <v>1.5</v>
      </c>
      <c r="AO9" s="80">
        <v>1.5</v>
      </c>
      <c r="AP9" s="80">
        <v>1.5</v>
      </c>
      <c r="AQ9" s="80">
        <v>1.5</v>
      </c>
      <c r="AR9" s="80">
        <v>1.5</v>
      </c>
      <c r="AS9" s="80">
        <v>1.5</v>
      </c>
      <c r="AT9" s="80"/>
      <c r="AU9" s="80"/>
      <c r="AV9" s="80"/>
    </row>
    <row r="10" spans="1:48">
      <c r="A10" s="89" t="s">
        <v>66</v>
      </c>
      <c r="B10" s="62"/>
      <c r="C10" s="90">
        <f>SUM(C4:C9)</f>
        <v>2.89</v>
      </c>
      <c r="D10" s="90">
        <f t="shared" ref="D10:AV10" si="0">SUM(D4:D9)</f>
        <v>9.8617999999999988</v>
      </c>
      <c r="E10" s="90">
        <f t="shared" si="0"/>
        <v>8.0167999999999999</v>
      </c>
      <c r="F10" s="90">
        <f t="shared" si="0"/>
        <v>8.1867999999999999</v>
      </c>
      <c r="G10" s="90">
        <f t="shared" si="0"/>
        <v>6.5335999999999999</v>
      </c>
      <c r="H10" s="90">
        <f t="shared" si="0"/>
        <v>7.2119</v>
      </c>
      <c r="I10" s="90">
        <f t="shared" si="0"/>
        <v>6.5817999999999994</v>
      </c>
      <c r="J10" s="90">
        <f t="shared" si="0"/>
        <v>6.6322000000000001</v>
      </c>
      <c r="K10" s="90">
        <f t="shared" si="0"/>
        <v>6.2218000000000009</v>
      </c>
      <c r="L10" s="90">
        <f t="shared" si="0"/>
        <v>6.5572000000000008</v>
      </c>
      <c r="M10" s="90">
        <f t="shared" si="0"/>
        <v>7.9869000000000003</v>
      </c>
      <c r="N10" s="90">
        <f t="shared" si="0"/>
        <v>7.7536000000000005</v>
      </c>
      <c r="O10" s="90">
        <f t="shared" si="0"/>
        <v>4.67</v>
      </c>
      <c r="P10" s="90">
        <f t="shared" si="0"/>
        <v>7.7369000000000003</v>
      </c>
      <c r="Q10" s="90">
        <f t="shared" si="0"/>
        <v>6.5552000000000001</v>
      </c>
      <c r="R10" s="90">
        <f t="shared" si="0"/>
        <v>7.2187000000000001</v>
      </c>
      <c r="S10" s="90">
        <f t="shared" si="0"/>
        <v>6.2671999999999999</v>
      </c>
      <c r="T10" s="90">
        <f t="shared" si="0"/>
        <v>7.4836999999999998</v>
      </c>
      <c r="U10" s="90">
        <f t="shared" si="0"/>
        <v>7.2171000000000003</v>
      </c>
      <c r="V10" s="90">
        <f t="shared" si="0"/>
        <v>8.2218</v>
      </c>
      <c r="W10" s="90">
        <f t="shared" si="0"/>
        <v>5.6520999999999999</v>
      </c>
      <c r="X10" s="90">
        <f t="shared" si="0"/>
        <v>8.0935999999999986</v>
      </c>
      <c r="Y10" s="90">
        <f t="shared" si="0"/>
        <v>6.1251999999999995</v>
      </c>
      <c r="Z10" s="90">
        <f t="shared" si="0"/>
        <v>6.3437000000000001</v>
      </c>
      <c r="AA10" s="90">
        <f t="shared" si="0"/>
        <v>7.218700000000001</v>
      </c>
      <c r="AB10" s="90">
        <f t="shared" si="0"/>
        <v>7.3570999999999991</v>
      </c>
      <c r="AC10" s="90">
        <f t="shared" si="0"/>
        <v>6.0171000000000001</v>
      </c>
      <c r="AD10" s="90">
        <f t="shared" si="0"/>
        <v>7.6669</v>
      </c>
      <c r="AE10" s="90">
        <f t="shared" si="0"/>
        <v>0</v>
      </c>
      <c r="AF10" s="90">
        <f t="shared" si="0"/>
        <v>7.3186</v>
      </c>
      <c r="AG10" s="90">
        <f t="shared" si="0"/>
        <v>7.1418000000000008</v>
      </c>
      <c r="AH10" s="90">
        <f t="shared" si="0"/>
        <v>7.0667999999999997</v>
      </c>
      <c r="AI10" s="90">
        <f t="shared" si="0"/>
        <v>4.1750000000000007</v>
      </c>
      <c r="AJ10" s="90">
        <f t="shared" si="0"/>
        <v>7.9186000000000005</v>
      </c>
      <c r="AK10" s="90">
        <f t="shared" si="0"/>
        <v>6.3921999999999999</v>
      </c>
      <c r="AL10" s="90">
        <f t="shared" si="0"/>
        <v>6.9170999999999996</v>
      </c>
      <c r="AM10" s="90">
        <f t="shared" si="0"/>
        <v>6.3571000000000009</v>
      </c>
      <c r="AN10" s="90">
        <f t="shared" si="0"/>
        <v>7.9618000000000002</v>
      </c>
      <c r="AO10" s="90">
        <f t="shared" si="0"/>
        <v>6.6551999999999998</v>
      </c>
      <c r="AP10" s="90">
        <f t="shared" si="0"/>
        <v>4.6349999999999998</v>
      </c>
      <c r="AQ10" s="90">
        <f t="shared" si="0"/>
        <v>6.1722000000000001</v>
      </c>
      <c r="AR10" s="90">
        <f t="shared" si="0"/>
        <v>6.5402000000000005</v>
      </c>
      <c r="AS10" s="90">
        <f t="shared" si="0"/>
        <v>4.5435999999999996</v>
      </c>
      <c r="AT10" s="90">
        <f t="shared" si="0"/>
        <v>1.9500000000000002</v>
      </c>
      <c r="AU10" s="90">
        <f t="shared" si="0"/>
        <v>0</v>
      </c>
      <c r="AV10" s="90">
        <f t="shared" si="0"/>
        <v>0</v>
      </c>
    </row>
    <row r="11" spans="1:48">
      <c r="B11" s="62"/>
    </row>
    <row r="12" spans="1:48">
      <c r="B12" s="62"/>
    </row>
    <row r="13" spans="1:48">
      <c r="B13" s="62"/>
    </row>
    <row r="14" spans="1:48">
      <c r="B14" s="62"/>
    </row>
    <row r="15" spans="1:48">
      <c r="B15" s="62"/>
    </row>
    <row r="16" spans="1:48">
      <c r="B16" s="62"/>
    </row>
    <row r="17" spans="2:2">
      <c r="B17" s="62"/>
    </row>
    <row r="18" spans="2:2">
      <c r="B18" s="62"/>
    </row>
    <row r="19" spans="2:2">
      <c r="B19" s="62"/>
    </row>
    <row r="20" spans="2:2">
      <c r="B20" s="62"/>
    </row>
    <row r="21" spans="2:2">
      <c r="B21" s="62"/>
    </row>
    <row r="22" spans="2:2">
      <c r="B22" s="62"/>
    </row>
    <row r="23" spans="2:2">
      <c r="B23" s="62"/>
    </row>
    <row r="24" spans="2:2">
      <c r="B24" s="62"/>
    </row>
    <row r="25" spans="2:2">
      <c r="B25" s="62"/>
    </row>
    <row r="26" spans="2:2">
      <c r="B26" s="62"/>
    </row>
    <row r="27" spans="2:2">
      <c r="B27" s="62"/>
    </row>
    <row r="28" spans="2:2">
      <c r="B28" s="62"/>
    </row>
    <row r="29" spans="2:2">
      <c r="B29" s="62"/>
    </row>
    <row r="30" spans="2:2">
      <c r="B30" s="62"/>
    </row>
    <row r="31" spans="2:2">
      <c r="B31" s="62"/>
    </row>
    <row r="32" spans="2:2">
      <c r="B32" s="62"/>
    </row>
    <row r="33" spans="2:2">
      <c r="B33" s="62"/>
    </row>
    <row r="34" spans="2:2">
      <c r="B34" s="62"/>
    </row>
    <row r="35" spans="2:2">
      <c r="B35" s="62"/>
    </row>
    <row r="36" spans="2:2">
      <c r="B36" s="62"/>
    </row>
    <row r="37" spans="2:2">
      <c r="B37" s="62"/>
    </row>
    <row r="38" spans="2:2">
      <c r="B38" s="62"/>
    </row>
    <row r="39" spans="2:2">
      <c r="B39" s="62"/>
    </row>
    <row r="40" spans="2:2">
      <c r="B40" s="62"/>
    </row>
    <row r="41" spans="2:2">
      <c r="B41" s="62"/>
    </row>
    <row r="42" spans="2:2">
      <c r="B42" s="62"/>
    </row>
    <row r="43" spans="2:2">
      <c r="B43" s="62"/>
    </row>
    <row r="44" spans="2:2">
      <c r="B44" s="62"/>
    </row>
    <row r="45" spans="2:2">
      <c r="B45" s="62"/>
    </row>
    <row r="46" spans="2:2">
      <c r="B46" s="62"/>
    </row>
    <row r="47" spans="2:2">
      <c r="B47" s="62"/>
    </row>
    <row r="48" spans="2:2">
      <c r="B48" s="62"/>
    </row>
    <row r="49" spans="2:2">
      <c r="B49" s="62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EXPOSICION SOBRE FLUIDOS</vt:lpstr>
      <vt:lpstr>MAQUETA DE ELECTRICIDAD</vt:lpstr>
      <vt:lpstr>PORTAFOLIO VALORACION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2010-03-26T20:10:24Z</dcterms:modified>
</cp:coreProperties>
</file>